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76" documentId="120_S{2AC9BD13-BADA-5192-A53E-5A8FF88502F6}" xr6:coauthVersionLast="47" xr6:coauthVersionMax="47" xr10:uidLastSave="{2CD725BF-9F80-4D0E-A40E-13E52B0E344A}"/>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<sst xmlns="http://schemas.openxmlformats.org/spreadsheetml/2006/main" count="180289" uniqueCount="39127">
  <si>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</si>
  <si>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</si>
  <si>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</si>
  <si>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</si>
  <si>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</si>
  <si>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</si>
  <si>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</si>
  <si>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</si>
  <si>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</si>
  <si>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</si>
  <si>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</si>
  <si>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</si>
  <si>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</si>
  <si>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</si>
  <si>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</si>
  <si>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</si>
  <si>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</si>
  <si>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</si>
  <si>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</si>
  <si>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</si>
  <si>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</si>
  <si>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</si>
  <si>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</si>
  <si>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</si>
  <si>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</si>
  <si>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</si>
  <si>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</si>
  <si>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</si>
  <si>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</si>
  <si>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</si>
  <si>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</si>
  <si>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</si>
  <si>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</si>
  <si>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</si>
  <si>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</si>
  <si>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</si>
  <si>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</si>
  <si>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</si>
  <si>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</si>
  <si>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</si>
  <si>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</si>
  <si>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</si>
  <si>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</si>
  <si>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</si>
  <si>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</si>
  <si>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</si>
  <si>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</si>
  <si>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</si>
  <si>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</si>
  <si>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</si>
  <si>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</si>
  <si>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</si>
  <si>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</si>
  <si>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</si>
  <si>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</si>
  <si>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</si>
  <si>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</si>
  <si>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</si>
  <si>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</si>
  <si>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</si>
  <si>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</si>
  <si>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</si>
  <si>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</si>
  <si>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</si>
  <si>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</si>
  <si>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</si>
  <si>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</si>
  <si>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</si>
  <si>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</si>
  <si>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</si>
  <si>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</si>
  <si>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</si>
  <si>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</si>
  <si>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</si>
  <si>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</si>
  <si>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</si>
  <si>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</si>
  <si>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</si>
  <si>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</si>
  <si>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</si>
  <si>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</si>
  <si>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</si>
  <si>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</si>
  <si>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</si>
  <si>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</si>
  <si>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</si>
  <si>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</si>
  <si>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</si>
  <si>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</si>
  <si>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</si>
  <si>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</si>
  <si>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</si>
  <si>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</si>
  <si>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</si>
  <si>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</si>
  <si>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</si>
  <si>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</si>
  <si>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</si>
  <si>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</si>
  <si>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</si>
  <si>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</si>
  <si>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</si>
  <si>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</si>
  <si>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</si>
  <si>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</si>
  <si>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</si>
  <si>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</si>
  <si>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</si>
  <si>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</si>
  <si>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</si>
  <si>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</si>
  <si>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</si>
  <si>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</si>
  <si>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</si>
  <si>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</si>
  <si>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</si>
  <si>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</si>
  <si>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</si>
  <si>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</si>
  <si>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</si>
  <si>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</si>
  <si>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</si>
  <si>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</si>
  <si>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</si>
  <si>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</si>
  <si>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</si>
  <si>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</si>
  <si>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</si>
  <si>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</si>
  <si>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</si>
  <si>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</si>
  <si>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</si>
  <si>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</si>
  <si>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</si>
  <si>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</si>
  <si>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</si>
  <si>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</si>
  <si>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</si>
  <si>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</si>
  <si>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</si>
  <si>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</si>
  <si>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</si>
  <si>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</si>
  <si>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</si>
  <si>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</si>
  <si>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</si>
  <si>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</si>
  <si>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</si>
  <si>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</si>
  <si>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</si>
  <si>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</si>
  <si>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</si>
  <si>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</si>
  <si>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</si>
  <si>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</si>
  <si>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</si>
  <si>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</si>
  <si>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</si>
  <si>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</si>
  <si>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</si>
  <si>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</si>
  <si>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</si>
  <si>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</si>
  <si>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</si>
  <si>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</si>
  <si>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</si>
  <si>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</si>
  <si>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</si>
  <si>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</si>
  <si>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</si>
  <si>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</si>
  <si>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</si>
  <si>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</si>
  <si>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</si>
  <si>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</si>
  <si>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</si>
  <si>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</si>
  <si>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</si>
  <si>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</si>
  <si>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</si>
  <si>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</si>
  <si>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</si>
  <si>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</si>
  <si>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</si>
  <si>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</si>
  <si>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</si>
  <si>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</si>
  <si>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</si>
  <si>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</si>
  <si>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</si>
  <si>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</si>
  <si>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</si>
  <si>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</si>
  <si>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</si>
  <si>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</si>
  <si>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</si>
  <si>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</si>
  <si>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</si>
  <si>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</si>
  <si>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</si>
  <si>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</si>
  <si>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</si>
  <si>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</si>
  <si>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</si>
  <si>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</si>
  <si>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</si>
  <si>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</si>
  <si>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</si>
  <si>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</si>
  <si>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</si>
  <si>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</si>
  <si>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</si>
  <si>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</si>
  <si>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</si>
  <si>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</si>
  <si>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</si>
  <si>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</si>
  <si>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</si>
  <si>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</si>
  <si>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</si>
  <si>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</si>
  <si>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</si>
  <si>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</si>
  <si>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</si>
  <si>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</si>
  <si>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</si>
  <si>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</si>
  <si>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</si>
  <si>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</si>
  <si>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</si>
  <si>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</si>
  <si>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</si>
  <si>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</si>
  <si>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</si>
  <si>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</si>
  <si>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</si>
  <si>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</si>
  <si>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</si>
  <si>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</si>
  <si>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</si>
  <si>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</si>
  <si>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</si>
  <si>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</si>
  <si>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</si>
  <si>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</si>
  <si>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</si>
  <si>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</si>
  <si>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</si>
  <si>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</si>
  <si>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</si>
  <si>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</si>
  <si>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</si>
  <si>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</si>
  <si>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</si>
  <si>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</si>
  <si>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</si>
  <si>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</si>
  <si>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</si>
  <si>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</si>
  <si>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</si>
  <si>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</si>
  <si>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</si>
  <si>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</si>
  <si>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</si>
  <si>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</si>
  <si>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</si>
  <si>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</si>
  <si>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</si>
  <si>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</si>
  <si>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</si>
  <si>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</si>
  <si>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</si>
  <si>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</si>
  <si>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</si>
  <si>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</si>
  <si>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</si>
  <si>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</si>
  <si>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</si>
  <si>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</si>
  <si>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</si>
  <si>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</si>
  <si>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</si>
  <si>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</si>
  <si>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</si>
  <si>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</si>
  <si>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</si>
  <si>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</si>
  <si>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</si>
  <si>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</si>
  <si>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</si>
  <si>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</si>
  <si>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</si>
  <si>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</si>
  <si>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</si>
  <si>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</si>
  <si>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</si>
  <si>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</si>
  <si>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</si>
  <si>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</si>
  <si>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</si>
  <si>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</si>
  <si>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</si>
  <si>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</si>
  <si>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</si>
  <si>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</si>
  <si>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</si>
  <si>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</si>
  <si>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</si>
  <si>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</si>
  <si>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</si>
  <si>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</si>
  <si>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</si>
  <si>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</si>
  <si>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</si>
  <si>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</si>
  <si>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</si>
  <si>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</si>
  <si>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</si>
  <si>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</si>
  <si>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</si>
  <si>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</si>
  <si>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</si>
  <si>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</si>
  <si>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</si>
  <si>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</si>
  <si>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</si>
  <si>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</si>
  <si>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</si>
  <si>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</si>
  <si>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</si>
  <si>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</si>
  <si>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</si>
  <si>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</si>
  <si>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</si>
  <si>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</si>
  <si>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</si>
  <si>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</si>
  <si>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</si>
  <si>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</si>
  <si>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</si>
  <si>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</si>
  <si>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</si>
  <si>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</si>
  <si>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</si>
  <si>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</si>
  <si>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</si>
  <si>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</si>
  <si>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</si>
  <si>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</si>
  <si>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</si>
  <si>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</si>
  <si>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</si>
  <si>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</si>
  <si>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</si>
  <si>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</si>
  <si>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</si>
  <si>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</si>
  <si>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</si>
  <si>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</si>
  <si>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</si>
  <si>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</si>
  <si>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</si>
  <si>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</si>
  <si>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</si>
  <si>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</si>
  <si>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</si>
  <si>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</si>
  <si>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</si>
  <si>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</si>
  <si>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</si>
  <si>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</si>
  <si>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</si>
  <si>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</si>
  <si>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</si>
  <si>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</si>
  <si>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</si>
  <si>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</si>
  <si>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</si>
  <si>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</si>
  <si>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</si>
  <si>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</si>
  <si>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</si>
  <si>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</si>
  <si>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</si>
  <si>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</si>
  <si>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</si>
  <si>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</si>
  <si>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</si>
  <si>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</si>
  <si>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</si>
  <si>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</si>
  <si>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</si>
  <si>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</si>
  <si>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</si>
  <si>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</si>
  <si>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</si>
  <si>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</si>
  <si>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</si>
  <si>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</si>
  <si>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</si>
  <si>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</si>
  <si>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</si>
  <si>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</si>
  <si>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</si>
  <si>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</si>
  <si>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</si>
  <si>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</si>
  <si>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</si>
  <si>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</si>
  <si>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</si>
  <si>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</si>
  <si>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</si>
  <si>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</si>
  <si>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</si>
  <si>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</si>
  <si>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</si>
  <si>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</si>
  <si>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</si>
  <si>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</si>
  <si>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</si>
  <si>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</si>
  <si>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</si>
  <si>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</si>
  <si>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</si>
  <si>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</si>
  <si>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</si>
  <si>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</si>
  <si>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</si>
  <si>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</si>
  <si>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</si>
  <si>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</si>
  <si>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</si>
  <si>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</si>
  <si>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</si>
  <si>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</si>
  <si>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</si>
  <si>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</si>
  <si>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</si>
  <si>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</si>
  <si>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</si>
  <si>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</si>
  <si>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</si>
  <si>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</si>
  <si>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</si>
  <si>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</si>
  <si>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</si>
  <si>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</si>
  <si>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</si>
  <si>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</si>
  <si>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</si>
  <si>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</si>
  <si>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</si>
  <si>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</si>
  <si>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</si>
  <si>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</si>
  <si>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</si>
  <si>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</si>
  <si>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</si>
  <si>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</si>
  <si>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</si>
  <si>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</si>
  <si>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</si>
  <si>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</si>
  <si>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</si>
  <si>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</si>
  <si>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</si>
  <si>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</si>
  <si>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</si>
  <si>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</si>
  <si>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</si>
  <si>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</si>
  <si>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</si>
  <si>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</si>
  <si>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</si>
  <si>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</si>
  <si>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</si>
  <si>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</si>
  <si>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</si>
  <si>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</si>
  <si>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</si>
  <si>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</si>
  <si>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</si>
  <si>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</si>
  <si>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</si>
  <si>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</si>
  <si>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</si>
  <si>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</si>
  <si>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</si>
  <si>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</si>
  <si>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</si>
  <si>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</si>
  <si>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</si>
  <si>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</si>
  <si>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</si>
  <si>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</si>
  <si>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</si>
  <si>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</si>
  <si>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</si>
  <si>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</si>
  <si>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</si>
  <si>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</si>
  <si>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</si>
  <si>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</si>
  <si>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</si>
  <si>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</si>
  <si>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</si>
  <si>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</si>
  <si>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</si>
  <si>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</si>
  <si>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</si>
  <si>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</si>
  <si>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</si>
  <si>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</si>
  <si>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</si>
  <si>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</si>
  <si>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</si>
  <si>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</si>
  <si>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</si>
  <si>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</si>
  <si>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</si>
  <si>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</si>
  <si>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</si>
  <si>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</si>
  <si>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</si>
  <si>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</si>
  <si>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</si>
  <si>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</si>
  <si>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</si>
  <si>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</si>
  <si>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</si>
  <si>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</si>
  <si>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</si>
  <si>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</si>
  <si>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</si>
  <si>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</si>
  <si>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</si>
  <si>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</si>
  <si>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</si>
  <si>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</si>
  <si>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</si>
  <si>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</si>
  <si>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</si>
  <si>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</si>
  <si>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</si>
  <si>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</si>
  <si>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</si>
  <si>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</si>
  <si>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</si>
  <si>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</si>
  <si>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</si>
  <si>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</si>
  <si>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</si>
  <si>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</si>
  <si>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</si>
  <si>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</si>
  <si>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</si>
  <si>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</si>
  <si>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</si>
  <si>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</si>
  <si>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</si>
  <si>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</si>
  <si>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</si>
  <si>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</si>
  <si>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</si>
  <si>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</si>
  <si>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</si>
  <si>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</si>
  <si>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</si>
  <si>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</si>
  <si>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</si>
  <si>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</si>
  <si>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</si>
  <si>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</si>
  <si>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</si>
  <si>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</si>
  <si>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</si>
  <si>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</si>
  <si>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</si>
  <si>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</si>
  <si>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</si>
  <si>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</si>
  <si>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</si>
  <si>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</si>
  <si>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</si>
  <si>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</si>
  <si>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</si>
  <si>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</si>
  <si>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</si>
  <si>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</si>
  <si>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</si>
  <si>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</si>
  <si>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</si>
  <si>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</si>
  <si>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</si>
  <si>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</si>
  <si>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</si>
  <si>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</si>
  <si>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</si>
  <si>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</si>
  <si>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</si>
  <si>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</si>
  <si>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</si>
  <si>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</si>
  <si>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</si>
  <si>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</si>
  <si>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</si>
  <si>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</si>
  <si>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</si>
  <si>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</si>
  <si>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</si>
  <si>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</si>
  <si>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</si>
  <si>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</si>
  <si>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</si>
  <si>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</si>
  <si>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</si>
  <si>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</si>
  <si>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</si>
  <si>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</si>
  <si>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</si>
  <si>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</si>
  <si>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</si>
  <si>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</si>
  <si>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</si>
  <si>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</si>
  <si>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</si>
  <si>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</si>
  <si>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</si>
  <si>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</si>
  <si>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</si>
  <si>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</si>
  <si>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</si>
  <si>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</si>
  <si>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</si>
  <si>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</si>
  <si>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</si>
  <si>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</si>
  <si>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</si>
  <si>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</si>
  <si>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</si>
  <si>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</si>
  <si>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</si>
  <si>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</si>
  <si>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</si>
  <si>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</si>
  <si>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</si>
  <si>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</si>
  <si>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</si>
  <si>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</si>
  <si>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</si>
  <si>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</si>
  <si>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</si>
  <si>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</si>
  <si>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</si>
  <si>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</si>
  <si>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</si>
  <si>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</si>
  <si>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</si>
  <si>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</si>
  <si>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</si>
  <si>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</si>
  <si>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</si>
  <si>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</si>
  <si>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</si>
  <si>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</si>
  <si>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</si>
  <si>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</si>
  <si>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</si>
  <si>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</si>
  <si>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</si>
  <si>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</si>
  <si>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</si>
  <si>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</si>
  <si>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</si>
  <si>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</si>
  <si>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</si>
  <si>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</si>
  <si>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</si>
  <si>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</si>
  <si>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</si>
  <si>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</si>
  <si>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</si>
  <si>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</si>
  <si>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</si>
  <si>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</si>
  <si>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</si>
  <si>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</si>
  <si>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</si>
  <si>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</si>
  <si>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</si>
  <si>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</si>
  <si>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</si>
  <si>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</si>
  <si>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</si>
  <si>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</si>
  <si>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</si>
  <si>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</si>
  <si>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</si>
  <si>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</si>
  <si>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</si>
  <si>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</si>
  <si>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</si>
  <si>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</si>
  <si>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</si>
  <si>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</si>
  <si>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</si>
  <si>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</si>
  <si>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</si>
  <si>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</si>
  <si>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</si>
  <si>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</si>
  <si>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</si>
  <si>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</si>
  <si>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</si>
  <si>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</si>
  <si>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</si>
  <si>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</si>
  <si>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</si>
  <si>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</si>
  <si>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</si>
  <si>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</si>
  <si>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</si>
  <si>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</si>
  <si>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</si>
  <si>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</si>
  <si>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</si>
  <si>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</si>
  <si>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</si>
  <si>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</si>
  <si>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</si>
  <si>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</si>
  <si>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</si>
  <si>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</si>
  <si>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</si>
  <si>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</si>
  <si>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</si>
  <si>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</si>
  <si>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</si>
  <si>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</si>
  <si>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</si>
  <si>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</si>
  <si>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</si>
  <si>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</si>
  <si>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</si>
  <si>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</si>
  <si>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</si>
  <si>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</si>
  <si>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</si>
  <si>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</si>
  <si>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</si>
  <si>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</si>
  <si>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</si>
  <si>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</si>
  <si>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</si>
  <si>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</si>
  <si>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</si>
  <si>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</si>
  <si>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</si>
  <si>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</si>
  <si>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</si>
  <si>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</si>
  <si>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</si>
  <si>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</si>
  <si>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</si>
  <si>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</si>
  <si>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</si>
  <si>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</si>
  <si>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</si>
  <si>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</si>
  <si>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</si>
  <si>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</si>
  <si>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</si>
  <si>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</si>
  <si>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</si>
  <si>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</si>
  <si>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</si>
  <si>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</si>
  <si>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</si>
  <si>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</si>
  <si>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</si>
  <si>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</si>
  <si>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</si>
  <si>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</si>
  <si>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</si>
  <si>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</si>
  <si>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</si>
  <si>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</si>
  <si>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</si>
  <si>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</si>
  <si>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</si>
  <si>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</si>
  <si>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</si>
  <si>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</si>
  <si>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</si>
  <si>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</si>
  <si>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</si>
  <si>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</si>
  <si>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</si>
  <si>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</si>
  <si>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</si>
  <si>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</si>
  <si>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</si>
  <si>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</si>
  <si>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</si>
  <si>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</si>
  <si>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</si>
  <si>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</si>
  <si>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</si>
  <si>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</si>
  <si>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</si>
  <si>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</si>
  <si>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</si>
  <si>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</si>
  <si>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</si>
  <si>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</si>
  <si>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</si>
  <si>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</si>
  <si>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</si>
  <si>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</si>
  <si>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</si>
  <si>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</si>
  <si>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</si>
  <si>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</si>
  <si>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</si>
  <si>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</si>
  <si>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</si>
  <si>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</si>
  <si>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</si>
  <si>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</si>
  <si>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</si>
  <si>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</si>
  <si>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</si>
  <si>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</si>
  <si>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</si>
  <si>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</si>
  <si>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</si>
  <si>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</si>
  <si>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</si>
  <si>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</si>
  <si>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</si>
  <si>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</si>
  <si>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</si>
  <si>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</si>
  <si>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</si>
  <si>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</si>
  <si>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</si>
  <si>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</si>
  <si>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</si>
  <si>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</si>
  <si>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</si>
  <si>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</si>
  <si>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</si>
  <si>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</si>
  <si>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</si>
  <si>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</si>
  <si>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</si>
  <si>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</si>
  <si>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</si>
  <si>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</si>
  <si>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</si>
  <si>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</si>
  <si>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</si>
  <si>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</si>
  <si>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</si>
  <si>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</si>
  <si>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</si>
  <si>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</si>
  <si>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</si>
  <si>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</si>
  <si>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</si>
  <si>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</si>
  <si>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</si>
  <si>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</si>
  <si>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</si>
  <si>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</si>
  <si>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</si>
  <si>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</si>
  <si>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</si>
  <si>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</si>
  <si>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</si>
  <si>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</si>
  <si>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</si>
  <si>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</si>
  <si>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</si>
  <si>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</si>
  <si>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</si>
  <si>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</si>
  <si>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</si>
  <si>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</si>
  <si>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</si>
  <si>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</si>
  <si>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</si>
  <si>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</si>
  <si>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</si>
  <si>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</si>
  <si>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</si>
  <si>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</si>
  <si>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</si>
  <si>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</si>
  <si>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</si>
  <si>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</si>
  <si>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</si>
  <si>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</si>
  <si>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</si>
  <si>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</si>
  <si>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</si>
  <si>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</si>
  <si>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</si>
  <si>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</si>
  <si>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</si>
  <si>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</si>
  <si>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</si>
  <si>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</si>
  <si>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</si>
  <si>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</si>
  <si>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</si>
  <si>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</si>
  <si>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</si>
  <si>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</si>
  <si>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</si>
  <si>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</si>
  <si>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</si>
  <si>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</si>
  <si>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</si>
  <si>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</si>
  <si>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</si>
  <si>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</si>
  <si>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</si>
  <si>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</si>
  <si>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</si>
  <si>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</si>
  <si>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</si>
  <si>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</si>
  <si>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</si>
  <si>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</si>
  <si>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</si>
  <si>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</si>
  <si>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</si>
  <si>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</si>
  <si>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</si>
  <si>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</si>
  <si>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</si>
  <si>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</si>
  <si>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</si>
  <si>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</si>
  <si>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</si>
  <si>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</si>
  <si>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</si>
  <si>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</si>
  <si>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</si>
  <si>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</si>
  <si>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</si>
  <si>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</si>
  <si>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</si>
  <si>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</si>
  <si>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</si>
  <si>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</si>
  <si>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</si>
  <si>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</si>
  <si>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</si>
  <si>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</si>
  <si>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</si>
  <si>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</si>
  <si>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</si>
  <si>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</si>
  <si>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</si>
  <si>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</si>
  <si>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</si>
  <si>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</si>
  <si>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</si>
  <si>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</si>
  <si>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</si>
  <si>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</si>
  <si>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</si>
  <si>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</si>
  <si>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</si>
  <si>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</si>
  <si>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</si>
  <si>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</si>
  <si>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</si>
  <si>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</si>
  <si>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</si>
  <si>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</si>
  <si>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</si>
  <si>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</si>
  <si>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</si>
  <si>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</si>
  <si>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</si>
  <si>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</si>
  <si>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</si>
  <si>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</si>
  <si>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</si>
  <si>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</si>
  <si>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</si>
  <si>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</si>
  <si>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</si>
  <si>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</si>
  <si>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</si>
  <si>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</si>
  <si>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</si>
  <si>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</si>
  <si>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</si>
  <si>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</si>
  <si>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</si>
  <si>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</si>
  <si>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</si>
  <si>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</si>
  <si>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</si>
  <si>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</si>
  <si>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</si>
  <si>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</si>
  <si>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</si>
  <si>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</si>
  <si>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</si>
  <si>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</si>
  <si>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</si>
  <si>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</si>
  <si>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</si>
  <si>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</si>
  <si>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</si>
  <si>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</si>
  <si>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</si>
  <si>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</si>
  <si>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</si>
  <si>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</si>
  <si>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</si>
  <si>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</si>
  <si>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</si>
  <si>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</si>
  <si>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</si>
  <si>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</si>
  <si>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</si>
  <si>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</si>
  <si>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</si>
  <si>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</si>
  <si>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</si>
  <si>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</si>
  <si>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</si>
  <si>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</si>
  <si>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</si>
  <si>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</si>
  <si>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</si>
  <si>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</si>
  <si>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</si>
  <si>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</si>
  <si>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</si>
  <si>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</si>
  <si>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</si>
  <si>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</si>
  <si>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</si>
  <si>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</si>
  <si>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</si>
  <si>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</si>
  <si>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</si>
  <si>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</si>
  <si>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</si>
  <si>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</si>
  <si>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</si>
  <si>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</si>
  <si>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</si>
  <si>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</si>
  <si>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</si>
  <si>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</si>
  <si>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</si>
  <si>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</si>
  <si>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</si>
  <si>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</si>
  <si>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</si>
  <si>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</si>
  <si>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</si>
  <si>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</si>
  <si>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</si>
  <si>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</si>
  <si>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</si>
  <si>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</si>
  <si>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</si>
  <si>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</si>
  <si>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</si>
  <si>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</si>
  <si>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</si>
  <si>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</si>
  <si>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</si>
  <si>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</si>
  <si>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</si>
  <si>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</si>
  <si>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</si>
  <si>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</si>
  <si>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</si>
  <si>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</si>
  <si>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</si>
  <si>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</si>
  <si>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</si>
  <si>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</si>
  <si>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</si>
  <si>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</si>
  <si>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</si>
  <si>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</si>
  <si>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</si>
  <si>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</si>
  <si>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</si>
  <si>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</si>
  <si>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</si>
  <si>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</si>
  <si>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</si>
  <si>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</si>
  <si>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</si>
  <si>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</si>
  <si>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</si>
  <si>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</si>
  <si>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</si>
  <si>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</si>
  <si>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</si>
  <si>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</si>
  <si>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</si>
  <si>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</si>
  <si>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</si>
  <si>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</si>
  <si>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</si>
  <si>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</si>
  <si>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</si>
  <si>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</si>
  <si>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</si>
  <si>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</si>
  <si>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</si>
  <si>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</si>
  <si>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</si>
  <si>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</si>
  <si>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</si>
  <si>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</si>
  <si>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</si>
  <si>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</si>
  <si>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</si>
  <si>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</si>
  <si>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</si>
  <si>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</si>
  <si>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</si>
  <si>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</si>
  <si>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</si>
  <si>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</si>
  <si>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</si>
  <si>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</si>
  <si>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</si>
  <si>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</si>
  <si>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</si>
  <si>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</si>
  <si>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</si>
  <si>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</si>
  <si>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</si>
  <si>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</si>
  <si>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</si>
  <si>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</si>
  <si>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</si>
  <si>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</si>
  <si>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</si>
  <si>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</si>
  <si>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</si>
  <si>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</si>
  <si>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</si>
  <si>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</si>
  <si>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</si>
  <si>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</si>
  <si>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</si>
  <si>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</si>
  <si>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</si>
  <si>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</si>
  <si>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</si>
  <si>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</si>
  <si>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</si>
  <si>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</si>
  <si>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</si>
  <si>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</si>
  <si>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</si>
  <si>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</si>
  <si>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</si>
  <si>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</si>
  <si>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</si>
  <si>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</si>
  <si>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</si>
  <si>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</si>
  <si>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</si>
  <si>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</si>
  <si>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</si>
  <si>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</si>
  <si>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</si>
  <si>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</si>
  <si>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</si>
  <si>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</si>
  <si>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</si>
  <si>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</si>
  <si>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</si>
  <si>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</si>
  <si>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</si>
  <si>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</si>
  <si>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</si>
  <si>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</si>
  <si>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</si>
  <si>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</si>
  <si>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</si>
  <si>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</si>
  <si>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</si>
  <si>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</si>
  <si>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</si>
  <si>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</si>
  <si>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</si>
  <si>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</si>
  <si>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</si>
  <si>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</si>
  <si>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</si>
  <si>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</si>
  <si>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</si>
  <si>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</si>
  <si>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</si>
  <si>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</si>
  <si>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</si>
  <si>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</si>
  <si>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</si>
  <si>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</si>
  <si>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</si>
  <si>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</si>
  <si>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</si>
  <si>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</si>
  <si>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</si>
  <si>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</si>
  <si>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</si>
  <si>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</si>
  <si>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</si>
  <si>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</si>
  <si>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</si>
  <si>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</si>
  <si>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</si>
  <si>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</si>
  <si>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</si>
  <si>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</si>
  <si>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</si>
  <si>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</si>
  <si>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</si>
  <si>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</si>
  <si>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</si>
  <si>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</si>
  <si>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</si>
  <si>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</si>
  <si>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</si>
  <si>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</si>
  <si>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</si>
  <si>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</si>
  <si>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</si>
  <si>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</si>
  <si>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</si>
  <si>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</si>
  <si>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</si>
  <si>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</si>
  <si>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</si>
  <si>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</si>
  <si>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</si>
  <si>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</si>
  <si>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</si>
  <si>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</si>
  <si>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</si>
  <si>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</si>
  <si>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</si>
  <si>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</si>
  <si>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</si>
  <si>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</si>
  <si>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</si>
  <si>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</si>
  <si>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</si>
  <si>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</si>
  <si>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</si>
  <si>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</si>
  <si>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</si>
  <si>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</si>
  <si>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</si>
  <si>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</si>
  <si>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</si>
  <si>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</si>
  <si>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</si>
  <si>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</si>
  <si>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</si>
  <si>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</si>
  <si>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</si>
  <si>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</si>
  <si>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</si>
  <si>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</si>
  <si>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</si>
  <si>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</si>
  <si>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</si>
  <si>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</si>
  <si>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</si>
  <si>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</si>
  <si>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</si>
  <si>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</si>
  <si>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</si>
  <si>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</si>
  <si>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</si>
  <si>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</si>
  <si>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</si>
  <si>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</si>
  <si>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</si>
  <si>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</si>
  <si>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</si>
  <si>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</si>
  <si>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</si>
  <si>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</si>
  <si>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</si>
  <si>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</si>
  <si>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</si>
  <si>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</si>
  <si>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</si>
  <si>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</si>
  <si>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</si>
  <si>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</si>
  <si>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</si>
  <si>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</si>
  <si>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</si>
  <si>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</si>
  <si>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</si>
  <si>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</si>
  <si>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</si>
  <si>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</si>
  <si>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</si>
  <si>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</si>
  <si>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</si>
  <si>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</si>
  <si>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</si>
  <si>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</si>
  <si>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</si>
  <si>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</si>
  <si>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</si>
  <si>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</si>
  <si>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</si>
  <si>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</si>
  <si>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</si>
  <si>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</si>
  <si>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</si>
  <si>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</si>
  <si>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</si>
  <si>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</si>
  <si>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</si>
  <si>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</si>
  <si>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</si>
  <si>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</si>
  <si>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</si>
  <si>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</si>
  <si>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</si>
  <si>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</si>
  <si>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</si>
  <si>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</si>
  <si>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</si>
  <si>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</si>
  <si>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</si>
  <si>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</si>
  <si>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</si>
  <si>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</si>
  <si>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</si>
  <si>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</si>
  <si>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</si>
  <si>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</si>
  <si>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</si>
  <si>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</si>
  <si>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</si>
  <si>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</si>
  <si>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</si>
  <si>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</si>
  <si>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</si>
  <si>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</si>
  <si>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</si>
  <si>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</si>
  <si>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</si>
  <si>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</si>
  <si>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</si>
  <si>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</si>
  <si>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</si>
  <si>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</si>
  <si>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</si>
  <si>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</si>
  <si>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</si>
  <si>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</si>
  <si>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</si>
  <si>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</si>
  <si>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</si>
  <si>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</si>
  <si>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</si>
  <si>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</si>
  <si>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</si>
  <si>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</si>
  <si>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</si>
  <si>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</si>
  <si>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</si>
  <si>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</si>
  <si>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</si>
  <si>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</si>
  <si>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</si>
  <si>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</si>
  <si>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</si>
  <si>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</si>
  <si>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</si>
  <si>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</si>
  <si>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</si>
  <si>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</si>
  <si>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</si>
  <si>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</si>
  <si>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</si>
  <si>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</si>
  <si>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</si>
  <si>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</si>
  <si>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</si>
  <si>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</si>
  <si>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</si>
  <si>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</si>
  <si>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</si>
  <si>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</si>
  <si>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</si>
  <si>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</si>
  <si>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</si>
  <si>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</si>
  <si>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</si>
  <si>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</si>
  <si>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</si>
  <si>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</si>
  <si>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</si>
  <si>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</si>
  <si>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</si>
  <si>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</si>
  <si>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</si>
  <si>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</si>
  <si>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</si>
  <si>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</si>
  <si>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</si>
  <si>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</si>
  <si>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</si>
  <si>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</si>
  <si>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</si>
  <si>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</si>
  <si>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</si>
  <si>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</si>
  <si>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</si>
  <si>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</si>
  <si>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</si>
  <si>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</si>
  <si>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</si>
  <si>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</si>
  <si>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</si>
  <si>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</si>
  <si>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</si>
  <si>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</si>
  <si>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</si>
  <si>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</si>
  <si>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</si>
  <si>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</si>
  <si>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</si>
  <si>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</si>
  <si>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</si>
  <si>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</si>
  <si>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</si>
  <si>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</si>
  <si>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</si>
  <si>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</si>
  <si>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</si>
  <si>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</si>
  <si>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</si>
  <si>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</si>
  <si>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</si>
  <si>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</si>
  <si>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</si>
  <si>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</si>
  <si>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</si>
  <si>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</si>
  <si>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</si>
  <si>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</si>
  <si>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</si>
  <si>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</si>
  <si>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</si>
  <si>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</si>
  <si>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</si>
  <si>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</si>
  <si>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</si>
  <si>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</si>
  <si>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</si>
  <si>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</si>
  <si>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</si>
  <si>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</si>
  <si>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</si>
  <si>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</si>
  <si>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</si>
  <si>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</si>
  <si>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</si>
  <si>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</si>
  <si>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</si>
  <si>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</si>
  <si>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</si>
  <si>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</si>
  <si>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</si>
  <si>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</si>
  <si>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</si>
  <si>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</si>
  <si>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</si>
  <si>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</si>
  <si>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</si>
  <si>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</si>
  <si>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</si>
  <si>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</si>
  <si>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</si>
  <si>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</si>
  <si>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</si>
  <si>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</si>
  <si>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</si>
  <si>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</si>
  <si>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</si>
  <si>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</si>
  <si>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</si>
  <si>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</si>
  <si>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</si>
  <si>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</si>
  <si>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</si>
  <si>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</si>
  <si>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</si>
  <si>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</si>
  <si>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</si>
  <si>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</si>
  <si>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</si>
  <si>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</si>
  <si>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</si>
  <si>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</si>
  <si>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</si>
  <si>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</si>
  <si>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</si>
  <si>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</si>
  <si>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</si>
  <si>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</si>
  <si>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</si>
  <si>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</si>
  <si>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</si>
  <si>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</si>
  <si>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</si>
  <si>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</si>
  <si>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</si>
  <si>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</si>
  <si>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</si>
  <si>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</si>
  <si>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</si>
  <si>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</si>
  <si>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</si>
  <si>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</si>
  <si>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</si>
  <si>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</si>
  <si>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</si>
  <si>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</si>
  <si>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</si>
  <si>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</si>
  <si>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</si>
  <si>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</si>
  <si>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</si>
  <si>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</si>
  <si>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</si>
  <si>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</si>
  <si>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</si>
  <si>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</si>
  <si>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</si>
  <si>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</si>
  <si>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</si>
  <si>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</si>
  <si>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</si>
  <si>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</si>
  <si>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</si>
  <si>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</si>
  <si>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</si>
  <si>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</si>
  <si>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</si>
  <si>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</si>
  <si>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</si>
  <si>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</si>
  <si>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</si>
  <si>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</si>
  <si>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</si>
  <si>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</si>
  <si>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</si>
  <si>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</si>
  <si>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</si>
  <si>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</si>
  <si>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</si>
  <si>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</si>
  <si>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</si>
  <si>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</si>
  <si>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</si>
  <si>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</si>
  <si>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</si>
  <si>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</si>
  <si>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</si>
  <si>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</si>
  <si>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</si>
  <si>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</si>
  <si>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</si>
  <si>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</si>
  <si>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</si>
  <si>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</si>
  <si>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</si>
  <si>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</si>
  <si>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</si>
  <si>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</si>
  <si>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</si>
  <si>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</si>
  <si>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</si>
  <si>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</si>
  <si>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</si>
  <si>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</si>
  <si>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</si>
  <si>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</si>
  <si>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</si>
  <si>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</si>
  <si>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</si>
  <si>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</si>
  <si>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</si>
  <si>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</si>
  <si>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</si>
  <si>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</si>
  <si>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</si>
  <si>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</si>
  <si>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</si>
  <si>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</si>
  <si>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</si>
  <si>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</si>
  <si>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</si>
  <si>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</si>
  <si>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</si>
  <si>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</si>
  <si>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</si>
  <si>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</si>
  <si>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</si>
  <si>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</si>
  <si>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</si>
  <si>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</si>
  <si>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</si>
  <si>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</si>
  <si>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</si>
  <si>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</si>
  <si>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</si>
  <si>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</si>
  <si>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</si>
  <si>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</si>
  <si>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</si>
  <si>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</si>
  <si>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</si>
  <si>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</si>
  <si>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</si>
  <si>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</si>
  <si>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</si>
  <si>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</si>
  <si>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</si>
  <si>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</si>
  <si>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</si>
  <si>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</si>
  <si>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</si>
  <si>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</si>
  <si>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</si>
  <si>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</si>
  <si>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</si>
  <si>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</si>
  <si>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</si>
  <si>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</si>
  <si>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</si>
  <si>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</si>
  <si>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</si>
  <si>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</si>
  <si>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</si>
  <si>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</si>
  <si>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</si>
  <si>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</si>
  <si>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</si>
  <si>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</si>
  <si>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</si>
  <si>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</si>
  <si>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</si>
  <si>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</si>
  <si>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</si>
  <si>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</si>
  <si>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</si>
  <si>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</si>
  <si>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</si>
  <si>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</si>
  <si>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</si>
  <si>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</si>
  <si>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</si>
  <si>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</si>
  <si>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</si>
  <si>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</si>
  <si>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</si>
  <si>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</si>
  <si>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</si>
  <si>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</si>
  <si>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</si>
  <si>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</si>
  <si>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</si>
  <si>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</si>
  <si>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</si>
  <si>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</si>
  <si>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</si>
  <si>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</si>
  <si>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</si>
  <si>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</si>
  <si>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</si>
  <si>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</si>
  <si>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</si>
  <si>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</si>
  <si>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</si>
  <si>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</si>
  <si>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</si>
  <si>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</si>
  <si>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</si>
  <si>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</si>
  <si>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</si>
  <si>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</si>
  <si>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</si>
  <si>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</si>
  <si>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</si>
  <si>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</si>
  <si>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</si>
  <si>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</si>
  <si>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</si>
  <si>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</si>
  <si>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</si>
  <si>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</si>
  <si>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</si>
  <si>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</si>
  <si>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</si>
  <si>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</si>
  <si>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</si>
  <si>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</si>
  <si>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</si>
  <si>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</si>
  <si>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</si>
  <si>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</si>
  <si>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</si>
  <si>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</si>
  <si>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</si>
  <si>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</si>
  <si>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</si>
  <si>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</si>
  <si>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</si>
  <si>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</si>
  <si>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</si>
  <si>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</si>
  <si>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</si>
  <si>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</si>
  <si>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</si>
  <si>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</si>
  <si>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</si>
  <si>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</si>
  <si>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</si>
  <si>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</si>
  <si>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</si>
  <si>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</si>
  <si>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</si>
  <si>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</si>
  <si>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</si>
  <si>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</si>
  <si>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</si>
  <si>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</si>
  <si>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</si>
  <si>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</si>
  <si>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</si>
  <si>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</si>
  <si>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</si>
  <si>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</si>
  <si>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</si>
  <si>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</si>
  <si>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</si>
  <si>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</si>
  <si>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</si>
  <si>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</si>
  <si>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</si>
  <si>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</si>
  <si>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</si>
  <si>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</si>
  <si>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</si>
  <si>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</si>
  <si>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</si>
  <si>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</si>
  <si>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</si>
  <si>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</si>
  <si>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</si>
  <si>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</si>
  <si>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</si>
  <si>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</si>
  <si>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</si>
  <si>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</si>
  <si>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</si>
  <si>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</si>
  <si>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</si>
  <si>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</si>
  <si>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</si>
  <si>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</si>
  <si>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</si>
  <si>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</si>
  <si>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</si>
  <si>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</si>
  <si>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</si>
  <si>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</si>
  <si>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</si>
  <si>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</si>
  <si>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</si>
  <si>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</si>
  <si>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</si>
  <si>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</si>
  <si>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</si>
  <si>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</si>
  <si>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</si>
  <si>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</si>
  <si>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</si>
  <si>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</si>
  <si>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</si>
  <si>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</si>
  <si>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</si>
  <si>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</si>
  <si>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</si>
  <si>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</si>
  <si>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</si>
  <si>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</si>
  <si>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</si>
  <si>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</si>
  <si>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</si>
  <si>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</si>
  <si>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</si>
  <si>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</si>
  <si>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</si>
  <si>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</si>
  <si>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</si>
  <si>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</si>
  <si>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</si>
  <si>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</si>
  <si>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</si>
  <si>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</si>
  <si>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</si>
  <si>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</si>
  <si>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</si>
  <si>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</si>
  <si>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</si>
  <si>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</si>
  <si>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</si>
  <si>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</si>
  <si>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</si>
  <si>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</si>
  <si>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</si>
  <si>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</si>
  <si>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</si>
  <si>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</si>
  <si>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</si>
  <si>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</si>
  <si>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</si>
  <si>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</si>
  <si>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</si>
  <si>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</si>
  <si>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</si>
  <si>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</si>
  <si>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</si>
  <si>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</si>
  <si>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</si>
  <si>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</si>
  <si>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</si>
  <si>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</si>
  <si>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</si>
  <si>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</si>
  <si>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</si>
  <si>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</si>
  <si>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</si>
  <si>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</si>
  <si>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</si>
  <si>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</si>
  <si>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</si>
  <si>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</si>
  <si>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</si>
  <si>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</si>
  <si>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</si>
  <si>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</si>
  <si>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</si>
  <si>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</si>
  <si>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</si>
  <si>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</si>
  <si>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</si>
  <si>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</si>
  <si>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</si>
  <si>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</si>
  <si>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</si>
  <si>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</si>
  <si>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</si>
  <si>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</si>
  <si>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</si>
  <si>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</si>
  <si>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</si>
  <si>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</si>
  <si>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</si>
  <si>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</si>
  <si>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</si>
  <si>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</si>
  <si>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</si>
  <si>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</si>
  <si>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</si>
  <si>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</si>
  <si>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</si>
  <si>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</si>
  <si>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</si>
  <si>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</si>
  <si>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</si>
  <si>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</si>
  <si>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</si>
  <si>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</si>
  <si>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</si>
  <si>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</si>
  <si>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</si>
  <si>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</si>
  <si>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</si>
  <si>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</si>
  <si>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</si>
  <si>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</si>
  <si>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</si>
  <si>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</si>
  <si>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</si>
  <si>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</si>
  <si>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</si>
  <si>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</si>
  <si>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</si>
  <si>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</si>
  <si>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</si>
  <si>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</si>
  <si>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</si>
  <si>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</si>
  <si>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</si>
  <si>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</si>
  <si>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</si>
  <si>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</si>
  <si>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</si>
  <si>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</si>
  <si>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</si>
  <si>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</si>
  <si>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</si>
  <si>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</si>
  <si>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</si>
  <si>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</si>
  <si>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</si>
  <si>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</si>
  <si>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</si>
  <si>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</si>
  <si>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</si>
  <si>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</si>
  <si>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</si>
  <si>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</si>
  <si>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</si>
  <si>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</si>
  <si>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</si>
  <si>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</si>
  <si>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</si>
  <si>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</si>
  <si>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</si>
  <si>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</si>
  <si>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</si>
  <si>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</si>
  <si>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</si>
  <si>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</si>
  <si>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</si>
  <si>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</si>
  <si>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</si>
  <si>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</si>
  <si>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</si>
  <si>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</si>
  <si>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</si>
  <si>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</si>
  <si>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</si>
  <si>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</si>
  <si>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</si>
  <si>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</si>
  <si>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</si>
  <si>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</si>
  <si>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</si>
  <si>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</si>
  <si>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</si>
  <si>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</si>
  <si>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</si>
  <si>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</si>
  <si>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</si>
  <si>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</si>
  <si>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</si>
  <si>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</si>
  <si>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</si>
  <si>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</si>
  <si>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</si>
  <si>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</si>
  <si>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</si>
  <si>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</si>
  <si>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</si>
  <si>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</si>
  <si>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</si>
  <si>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</si>
  <si>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</si>
  <si>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</si>
  <si>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</si>
  <si>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</si>
  <si>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</si>
  <si>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</si>
  <si>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</si>
  <si>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</si>
  <si>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</si>
  <si>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</si>
  <si>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</si>
  <si>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</si>
  <si>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</si>
  <si>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</si>
  <si>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</si>
  <si>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</si>
  <si>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</si>
  <si>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</si>
  <si>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</si>
  <si>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</si>
  <si>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</si>
  <si>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</si>
  <si>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</si>
  <si>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</si>
  <si>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</si>
  <si>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</si>
  <si>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</si>
  <si>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</si>
  <si>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</si>
  <si>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</si>
  <si>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</si>
  <si>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</si>
  <si>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</si>
  <si>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</si>
  <si>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</si>
  <si>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</si>
  <si>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</si>
  <si>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</si>
  <si>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</si>
  <si>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</si>
  <si>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</si>
  <si>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</si>
  <si>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</si>
  <si>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</si>
  <si>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</si>
  <si>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</si>
  <si>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</si>
  <si>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</si>
  <si>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</si>
  <si>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</si>
  <si>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</si>
  <si>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</si>
  <si>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</si>
  <si>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</si>
  <si>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</si>
  <si>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</si>
  <si>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</si>
  <si>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</si>
  <si>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</si>
  <si>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</si>
  <si>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</si>
  <si>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</si>
  <si>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</si>
  <si>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</si>
  <si>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</si>
  <si>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</si>
  <si>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</si>
  <si>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</si>
  <si>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</si>
  <si>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</si>
  <si>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</si>
  <si>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</si>
  <si>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</si>
  <si>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</si>
  <si>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</si>
  <si>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</si>
  <si>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</si>
  <si>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</si>
  <si>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</si>
  <si>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</si>
  <si>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</si>
  <si>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</si>
  <si>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</si>
  <si>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</si>
  <si>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</si>
  <si>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</si>
  <si>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</si>
  <si>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</si>
  <si>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</si>
  <si>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</si>
  <si>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</si>
  <si>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</si>
  <si>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</si>
  <si>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</si>
  <si>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</si>
  <si>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</si>
  <si>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</si>
  <si>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</si>
  <si>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</si>
  <si>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</si>
  <si>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</si>
  <si>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</si>
  <si>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</si>
  <si>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</si>
  <si>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</si>
  <si>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</si>
  <si>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</si>
  <si>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</si>
  <si>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</si>
  <si>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</si>
  <si>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</si>
  <si>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</si>
  <si>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</si>
  <si>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</si>
  <si>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</si>
  <si>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</si>
  <si>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</si>
  <si>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</si>
  <si>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</si>
  <si>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</si>
  <si>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</si>
  <si>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</si>
  <si>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</si>
  <si>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</si>
  <si>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</si>
  <si>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</si>
  <si>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</si>
  <si>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</si>
  <si>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</si>
  <si>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</si>
  <si>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</si>
  <si>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</si>
  <si>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</si>
  <si>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</si>
  <si>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</si>
  <si>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</si>
  <si>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</si>
  <si>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</si>
  <si>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</si>
  <si>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</si>
  <si>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</si>
  <si>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</si>
  <si>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</si>
  <si>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</si>
  <si>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</si>
  <si>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</si>
  <si>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</si>
  <si>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</si>
  <si>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</si>
  <si>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</si>
  <si>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</si>
  <si>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</si>
  <si>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</si>
  <si>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</si>
  <si>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</si>
  <si>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</si>
  <si>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</si>
  <si>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</si>
  <si>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</si>
  <si>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</si>
  <si>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</si>
  <si>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</si>
  <si>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</si>
  <si>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</si>
  <si>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</si>
  <si>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</si>
  <si>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</si>
  <si>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</si>
  <si>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</si>
  <si>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</si>
  <si>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</si>
  <si>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</si>
  <si>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</si>
  <si>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</si>
  <si>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</si>
  <si>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</si>
  <si>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</si>
  <si>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</si>
  <si>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</si>
  <si>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</si>
  <si>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</si>
  <si>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</si>
  <si>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</si>
  <si>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</si>
  <si>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</si>
  <si>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</si>
  <si>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</si>
  <si>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</si>
  <si>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</si>
  <si>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</si>
  <si>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</si>
  <si>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</si>
  <si>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</si>
  <si>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</si>
  <si>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</si>
  <si>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</si>
  <si>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</si>
  <si>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</si>
  <si>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</si>
  <si>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</si>
  <si>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</si>
  <si>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</si>
  <si>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</si>
  <si>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</si>
  <si>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</si>
  <si>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</si>
  <si>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</si>
  <si>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</si>
  <si>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</si>
  <si>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</si>
  <si>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</si>
  <si>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</si>
  <si>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</si>
  <si>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</si>
  <si>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</si>
  <si>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</si>
  <si>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</si>
  <si>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</si>
  <si>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</si>
  <si>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</si>
  <si>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</si>
  <si>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</si>
  <si>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</si>
  <si>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</si>
  <si>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</si>
  <si>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</si>
  <si>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</si>
  <si>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</si>
  <si>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</si>
  <si>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</si>
  <si>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</si>
  <si>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</si>
  <si>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</si>
  <si>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</si>
  <si>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</si>
  <si>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</si>
  <si>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</si>
  <si>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</si>
  <si>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</si>
  <si>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</si>
  <si>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</si>
  <si>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</si>
  <si>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</si>
  <si>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</si>
  <si>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</si>
  <si>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</si>
  <si>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</si>
  <si>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</si>
  <si>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</si>
  <si>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</si>
  <si>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</si>
  <si>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</si>
  <si>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</si>
  <si>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</si>
  <si>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</si>
  <si>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</si>
  <si>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</si>
  <si>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</si>
  <si>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</si>
  <si>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</si>
  <si>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</si>
  <si>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</si>
  <si>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</si>
  <si>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</si>
  <si>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</si>
  <si>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</si>
  <si>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</si>
  <si>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</si>
  <si>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</si>
  <si>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</si>
  <si>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</si>
  <si>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</si>
  <si>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</si>
  <si>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</si>
  <si>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</si>
  <si>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</si>
  <si>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</si>
  <si>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</si>
  <si>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</si>
  <si>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</si>
  <si>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</si>
  <si>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</si>
  <si>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</si>
  <si>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</si>
  <si>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</si>
  <si>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</si>
  <si>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</si>
  <si>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</si>
  <si>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</si>
  <si>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</si>
  <si>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</si>
  <si>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</si>
  <si>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</si>
  <si>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</si>
  <si>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</si>
  <si>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</si>
  <si>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</si>
  <si>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</si>
  <si>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</si>
  <si>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</si>
  <si>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</si>
  <si>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</si>
  <si>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</si>
  <si>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</si>
  <si>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</si>
  <si>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</si>
  <si>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</si>
  <si>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</si>
  <si>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</si>
  <si>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</si>
  <si>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</si>
  <si>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</si>
  <si>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</si>
  <si>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</si>
  <si>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</si>
  <si>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</si>
  <si>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</si>
  <si>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</si>
  <si>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</si>
  <si>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</si>
  <si>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</si>
  <si>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</si>
  <si>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</si>
  <si>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</si>
  <si>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</si>
  <si>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</si>
  <si>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</si>
  <si>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</si>
  <si>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</si>
  <si>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</si>
  <si>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</si>
  <si>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</si>
  <si>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</si>
  <si>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</si>
  <si>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</si>
  <si>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</si>
  <si>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</si>
  <si>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</si>
  <si>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</si>
  <si>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</si>
  <si>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</si>
  <si>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</si>
  <si>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</si>
  <si>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</si>
  <si>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</si>
  <si>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</si>
  <si>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</si>
  <si>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</si>
  <si>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</si>
  <si>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</si>
  <si>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</si>
  <si>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</si>
  <si>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</si>
  <si>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</si>
  <si>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</si>
  <si>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</si>
  <si>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</si>
  <si>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</si>
  <si>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</si>
  <si>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</si>
  <si>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</si>
  <si>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</si>
  <si>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</si>
  <si>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</si>
  <si>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</si>
  <si>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</si>
  <si>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</si>
  <si>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</si>
  <si>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</si>
  <si>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</si>
  <si>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</si>
  <si>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</si>
  <si>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</si>
  <si>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</si>
  <si>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</si>
  <si>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</si>
  <si>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</si>
  <si>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</si>
  <si>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</si>
  <si>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</si>
  <si>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</si>
  <si>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</si>
  <si>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</si>
  <si>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</si>
  <si>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</si>
  <si>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</si>
  <si>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</si>
  <si>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</si>
  <si>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</si>
  <si>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</si>
  <si>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</si>
  <si>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</si>
  <si>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</si>
  <si>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</si>
  <si>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</si>
  <si>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</si>
  <si>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</si>
  <si>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</si>
  <si>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</si>
  <si>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</si>
  <si>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</si>
  <si>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</si>
  <si>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</si>
  <si>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</si>
  <si>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</si>
  <si>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</si>
  <si>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</si>
  <si>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</si>
  <si>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</si>
  <si>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</si>
  <si>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</si>
  <si>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</si>
  <si>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</si>
  <si>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</si>
  <si>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</si>
  <si>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</si>
  <si>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</si>
  <si>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</si>
  <si>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</si>
  <si>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</si>
  <si>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</si>
  <si>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</si>
  <si>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</si>
  <si>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</si>
  <si>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</si>
  <si>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</si>
  <si>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</si>
  <si>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</si>
  <si>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</si>
  <si>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</si>
  <si>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</si>
  <si>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</si>
  <si>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</si>
  <si>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</si>
  <si>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</si>
  <si>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</si>
  <si>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</si>
  <si>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</si>
  <si>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</si>
  <si>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</si>
  <si>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</si>
  <si>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</si>
  <si>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</si>
  <si>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</si>
  <si>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</si>
  <si>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</si>
  <si>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</si>
  <si>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</si>
  <si>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</si>
  <si>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</si>
  <si>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</si>
  <si>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</si>
  <si>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</si>
  <si>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</si>
  <si>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</si>
  <si>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</si>
  <si>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</si>
  <si>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</si>
  <si>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</si>
  <si>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</si>
  <si>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</si>
  <si>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</si>
  <si>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</si>
  <si>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</si>
  <si>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</si>
  <si>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</si>
  <si>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</si>
  <si>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</si>
  <si>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</si>
  <si>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</si>
  <si>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</si>
  <si>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</si>
  <si>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</si>
  <si>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</si>
  <si>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</si>
  <si>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</si>
  <si>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</si>
  <si>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</si>
  <si>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</si>
  <si>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</si>
  <si>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</si>
  <si>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</si>
  <si>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</si>
  <si>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</si>
  <si>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</si>
  <si>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</si>
  <si>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</si>
  <si>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</si>
  <si>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</si>
  <si>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</si>
  <si>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</si>
  <si>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</si>
  <si>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</si>
  <si>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</si>
  <si>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</si>
  <si>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</si>
  <si>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</si>
  <si>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</si>
  <si>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</si>
  <si>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</si>
  <si>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</si>
  <si>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</si>
  <si>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</si>
  <si>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</si>
  <si>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</si>
  <si>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</si>
  <si>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</si>
  <si>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</si>
  <si>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</si>
  <si>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</si>
  <si>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</si>
  <si>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</si>
  <si>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</si>
  <si>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</si>
  <si>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</si>
  <si>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</si>
  <si>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</si>
  <si>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</si>
  <si>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</si>
  <si>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</si>
  <si>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</si>
  <si>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</si>
  <si>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</si>
  <si>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</si>
  <si>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</si>
  <si>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</si>
  <si>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</si>
  <si>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</si>
  <si>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</si>
  <si>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</si>
  <si>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</si>
  <si>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</si>
  <si>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</si>
  <si>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</si>
  <si>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</si>
  <si>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</si>
  <si>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</si>
  <si>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</si>
  <si>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</si>
  <si>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</si>
  <si>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</si>
  <si>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</si>
  <si>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</si>
  <si>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</si>
  <si>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</si>
  <si>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</si>
  <si>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</si>
  <si>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</si>
  <si>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</si>
  <si>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</si>
  <si>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</si>
  <si>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</si>
  <si>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</si>
  <si>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</si>
  <si>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</si>
  <si>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</si>
  <si>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</si>
  <si>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</si>
  <si>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</si>
  <si>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</si>
  <si>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</si>
  <si>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</si>
  <si>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</si>
  <si>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</si>
  <si>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</si>
  <si>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</si>
  <si>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</si>
  <si>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</si>
  <si>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</si>
  <si>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</si>
  <si>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</si>
  <si>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</si>
  <si>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</si>
  <si>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</si>
  <si>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</si>
  <si>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</si>
  <si>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</si>
  <si>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</si>
  <si>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</si>
  <si>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</si>
  <si>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</si>
  <si>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</si>
  <si>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</si>
  <si>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</si>
  <si>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</si>
  <si>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</si>
  <si>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</si>
  <si>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</si>
  <si>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</si>
  <si>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</si>
  <si>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</si>
  <si>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</si>
  <si>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</si>
  <si>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</si>
  <si>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</si>
  <si>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</si>
  <si>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</si>
  <si>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</si>
  <si>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</si>
  <si>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</si>
  <si>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</si>
  <si>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</si>
  <si>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</si>
  <si>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</si>
  <si>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</si>
  <si>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</si>
  <si>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</si>
  <si>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</si>
  <si>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</si>
  <si>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</si>
  <si>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</si>
  <si>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</si>
  <si>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</si>
  <si>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</si>
  <si>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</si>
  <si>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</si>
  <si>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</si>
  <si>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</si>
  <si>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</si>
  <si>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</si>
  <si>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</si>
  <si>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</si>
  <si>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</si>
  <si>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</si>
  <si>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</si>
  <si>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</si>
  <si>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</si>
  <si>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</si>
  <si>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</si>
  <si>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</si>
  <si>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</si>
  <si>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</si>
  <si>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</si>
  <si>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</si>
  <si>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</si>
  <si>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</si>
  <si>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</si>
  <si>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</si>
  <si>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</si>
  <si>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</si>
  <si>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</si>
  <si>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</si>
  <si>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</si>
  <si>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</si>
  <si>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</si>
  <si>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</si>
  <si>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</si>
  <si>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</si>
  <si>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</si>
  <si>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</si>
  <si>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</si>
  <si>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</si>
  <si>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</si>
  <si>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</si>
  <si>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</si>
  <si>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</si>
  <si>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</si>
  <si>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</si>
  <si>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</si>
  <si>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</si>
  <si>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</si>
  <si>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</si>
  <si>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</si>
  <si>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</si>
  <si>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</si>
  <si>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</si>
  <si>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</si>
  <si>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</si>
  <si>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</si>
  <si>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</si>
  <si>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</si>
  <si>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</si>
  <si>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</si>
  <si>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</si>
  <si>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</si>
  <si>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</si>
  <si>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</si>
  <si>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</si>
  <si>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</si>
  <si>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</si>
  <si>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</si>
  <si>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</si>
  <si>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</si>
  <si>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</si>
  <si>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</si>
  <si>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</si>
  <si>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</si>
  <si>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</si>
  <si>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</si>
  <si>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</si>
  <si>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</si>
  <si>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</si>
  <si>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</si>
  <si>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</si>
  <si>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</si>
  <si>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</si>
  <si>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</si>
  <si>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</si>
  <si>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</si>
  <si>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</si>
  <si>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</si>
  <si>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</si>
  <si>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</si>
  <si>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</si>
  <si>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</si>
  <si>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</si>
  <si>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</si>
  <si>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</si>
  <si>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</si>
  <si>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</si>
  <si>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</si>
  <si>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</si>
  <si>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</si>
  <si>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</si>
  <si>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</si>
  <si>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</si>
  <si>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</si>
  <si>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</si>
  <si>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</si>
  <si>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</si>
  <si>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</si>
  <si>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</si>
  <si>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</si>
  <si>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</si>
  <si>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</si>
  <si>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</si>
  <si>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</si>
  <si>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</si>
  <si>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</si>
  <si>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</si>
  <si>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</si>
  <si>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</si>
  <si>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</si>
  <si>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</si>
  <si>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</si>
  <si>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</si>
  <si>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</si>
  <si>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</si>
  <si>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</si>
  <si>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</si>
  <si>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</si>
  <si>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</si>
  <si>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</si>
  <si>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</si>
  <si>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</si>
  <si>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</si>
  <si>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</si>
  <si>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</si>
  <si>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</si>
  <si>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</si>
  <si>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</si>
  <si>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</si>
  <si>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</si>
  <si>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</si>
  <si>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</si>
  <si>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</si>
  <si>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</si>
  <si>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</si>
  <si>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</si>
  <si>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</si>
  <si>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</si>
  <si>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</si>
  <si>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</si>
  <si>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</si>
  <si>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</si>
  <si>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</si>
  <si>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</si>
  <si>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</si>
  <si>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</si>
  <si>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</si>
  <si>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</si>
  <si>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</si>
  <si>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</si>
  <si>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</si>
  <si>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</si>
  <si>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</si>
  <si>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</si>
  <si>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</si>
  <si>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</si>
  <si>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</si>
  <si>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</si>
  <si>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</si>
  <si>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</si>
  <si>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</si>
  <si>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</si>
  <si>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</si>
  <si>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</si>
  <si>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</si>
  <si>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</si>
  <si>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</si>
  <si>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</si>
  <si>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</si>
  <si>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</si>
  <si>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</si>
  <si>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</si>
  <si>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</si>
  <si>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</si>
  <si>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</si>
  <si>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</si>
  <si>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</si>
  <si>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</si>
  <si>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</si>
  <si>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</si>
  <si>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</si>
  <si>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</si>
  <si>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</si>
  <si>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</si>
  <si>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</si>
  <si>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</si>
  <si>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</si>
  <si>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</si>
  <si>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</si>
  <si>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</si>
  <si>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</si>
  <si>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</si>
  <si>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</si>
  <si>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</si>
  <si>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</si>
  <si>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</si>
  <si>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</si>
  <si>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</si>
  <si>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</si>
  <si>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</si>
  <si>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</si>
  <si>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</si>
  <si>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</si>
  <si>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</si>
  <si>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</si>
  <si>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</si>
  <si>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</si>
  <si>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</si>
  <si>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</si>
  <si>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</si>
  <si>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</si>
  <si>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</si>
  <si>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</si>
  <si>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</si>
  <si>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</si>
  <si>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</si>
  <si>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</si>
  <si>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</si>
  <si>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</si>
  <si>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</si>
  <si>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</si>
  <si>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</si>
  <si>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</si>
  <si>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</si>
  <si>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</si>
  <si>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</si>
  <si>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</si>
  <si>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</si>
  <si>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</si>
  <si>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</si>
  <si>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</si>
  <si>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</si>
  <si>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</si>
  <si>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</si>
  <si>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</si>
  <si>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</si>
  <si>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</si>
  <si>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</si>
  <si>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</si>
  <si>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</si>
  <si>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</si>
  <si>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</si>
  <si>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</si>
  <si>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</si>
  <si>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</si>
  <si>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</si>
  <si>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</si>
  <si>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</si>
  <si>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</si>
  <si>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</si>
  <si>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</si>
  <si>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</si>
  <si>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</si>
  <si>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</si>
  <si>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</si>
  <si>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</si>
  <si>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</si>
  <si>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</si>
  <si>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</si>
  <si>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</si>
  <si>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</si>
  <si>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</si>
  <si>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</si>
  <si>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</si>
  <si>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</si>
  <si>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</si>
  <si>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</si>
  <si>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</si>
  <si>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</si>
  <si>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</si>
  <si>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</si>
  <si>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</si>
  <si>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</si>
  <si>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</si>
  <si>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</si>
  <si>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</si>
  <si>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</si>
  <si>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</si>
  <si>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</si>
  <si>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</si>
  <si>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</si>
  <si>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</si>
  <si>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</si>
  <si>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</si>
  <si>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</si>
  <si>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</si>
  <si>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</si>
  <si>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</si>
  <si>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</si>
  <si>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</si>
  <si>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</si>
  <si>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</si>
  <si>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</si>
  <si>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</si>
  <si>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</si>
  <si>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</si>
  <si>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</si>
  <si>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</si>
  <si>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</si>
  <si>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</si>
  <si>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</si>
  <si>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</si>
  <si>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</si>
  <si>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</si>
  <si>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</si>
  <si>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</si>
  <si>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</si>
  <si>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</si>
  <si>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</si>
  <si>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</si>
  <si>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</si>
  <si>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</si>
  <si>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</si>
  <si>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</si>
  <si>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</si>
  <si>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</si>
  <si>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</si>
  <si>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</si>
  <si>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</si>
  <si>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</si>
  <si>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</si>
  <si>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</si>
  <si>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</si>
  <si>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</si>
  <si>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</si>
  <si>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</si>
  <si>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</si>
  <si>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</si>
  <si>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</si>
  <si>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</si>
  <si>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</si>
  <si>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</si>
  <si>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</si>
  <si>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</si>
  <si>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</si>
  <si>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</si>
  <si>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</si>
  <si>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</si>
  <si>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</si>
  <si>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</si>
  <si>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</si>
  <si>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</si>
  <si>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</si>
  <si>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</si>
  <si>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</si>
  <si>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</si>
  <si>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</si>
  <si>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</si>
  <si>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</si>
  <si>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</si>
  <si>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</si>
  <si>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</si>
  <si>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</si>
  <si>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</si>
  <si>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</si>
  <si>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</si>
  <si>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</si>
  <si>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</si>
  <si>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</si>
  <si>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</si>
  <si>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</si>
  <si>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</si>
  <si>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</si>
  <si>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</si>
  <si>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</si>
  <si>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</si>
  <si>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</si>
  <si>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</si>
  <si>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</si>
  <si>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</si>
  <si>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</si>
  <si>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</si>
  <si>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</si>
  <si>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</si>
  <si>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</si>
  <si>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</si>
  <si>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</si>
  <si>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</si>
  <si>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</si>
  <si>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</si>
  <si>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</si>
  <si>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</si>
  <si>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</si>
  <si>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</si>
  <si>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</si>
  <si>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</si>
  <si>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</si>
  <si>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</si>
  <si>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</si>
  <si>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</si>
  <si>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</si>
  <si>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</si>
  <si>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</si>
  <si>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</si>
  <si>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</si>
  <si>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</si>
  <si>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</si>
  <si>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</si>
  <si>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</si>
  <si>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</si>
  <si>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</si>
  <si>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</si>
  <si>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</si>
  <si>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</si>
  <si>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</si>
  <si>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</si>
  <si>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</si>
  <si>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</si>
  <si>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</si>
  <si>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</si>
  <si>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</si>
  <si>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</si>
  <si>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</si>
  <si>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</si>
  <si>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</si>
  <si>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</si>
  <si>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</si>
  <si>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</si>
  <si>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</si>
  <si>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</si>
  <si>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</si>
  <si>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</si>
  <si>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</si>
  <si>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</si>
  <si>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</si>
  <si>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</si>
  <si>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</si>
  <si>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</si>
  <si>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</si>
  <si>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</si>
  <si>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</si>
  <si>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</si>
  <si>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</si>
  <si>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</si>
  <si>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</si>
  <si>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</si>
  <si>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</si>
  <si>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</si>
  <si>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</si>
  <si>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</si>
  <si>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</si>
  <si>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</si>
  <si>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</si>
  <si>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</si>
  <si>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</si>
  <si>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</si>
  <si>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</si>
  <si>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</si>
  <si>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</si>
  <si>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</si>
  <si>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</si>
  <si>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</si>
  <si>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</si>
  <si>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</si>
  <si>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</si>
  <si>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</si>
  <si>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</si>
  <si>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</si>
  <si>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</si>
  <si>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</si>
  <si>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</si>
  <si>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</si>
  <si>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</si>
  <si>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</si>
  <si>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</si>
  <si>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</si>
  <si>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</si>
  <si>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</si>
  <si>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</si>
  <si>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</si>
  <si>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</si>
  <si>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</si>
  <si>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</si>
  <si>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</si>
  <si>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</si>
  <si>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</si>
  <si>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</si>
  <si>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</si>
  <si>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</si>
  <si>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</si>
  <si>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</si>
  <si>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</si>
  <si>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</si>
  <si>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</si>
  <si>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</si>
  <si>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</si>
  <si>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</si>
  <si>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</si>
  <si>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</si>
  <si>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</si>
  <si>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</si>
  <si>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</si>
  <si>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</si>
  <si>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</si>
  <si>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</si>
  <si>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</si>
  <si>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</si>
  <si>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</si>
  <si>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</si>
  <si>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</si>
  <si>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</si>
  <si>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</si>
  <si>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</si>
  <si>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</si>
  <si>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</si>
  <si>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</si>
  <si>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</si>
  <si>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</si>
  <si>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</si>
  <si>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</si>
  <si>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</si>
  <si>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</si>
  <si>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</si>
  <si>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</si>
  <si>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</si>
  <si>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</si>
  <si>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</si>
  <si>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</si>
  <si>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</si>
  <si>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</si>
  <si>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</si>
  <si>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</si>
  <si>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</si>
  <si>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</si>
  <si>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</si>
  <si>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</si>
  <si>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</si>
  <si>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</si>
  <si>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</si>
  <si>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</si>
  <si>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</si>
  <si>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</si>
  <si>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</si>
  <si>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</si>
  <si>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</si>
  <si>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</si>
  <si>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</si>
  <si>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</si>
  <si>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</si>
  <si>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</si>
  <si>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</si>
  <si>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</si>
  <si>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</si>
  <si>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</si>
  <si>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</si>
  <si>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</si>
  <si>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</si>
  <si>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</si>
  <si>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</si>
  <si>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</si>
  <si>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</si>
  <si>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</si>
  <si>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</si>
  <si>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</si>
  <si>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</si>
  <si>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</si>
  <si>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</si>
  <si>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</si>
  <si>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</si>
  <si>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</si>
  <si>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</si>
  <si>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</si>
  <si>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</si>
  <si>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</si>
  <si>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</si>
  <si>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</si>
  <si>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</si>
  <si>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</si>
  <si>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</si>
  <si>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</si>
  <si>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</si>
  <si>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</si>
  <si>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</si>
  <si>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</si>
  <si>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</si>
  <si>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</si>
  <si>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</si>
  <si>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</si>
  <si>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</si>
  <si>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</si>
  <si>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</si>
  <si>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</si>
  <si>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</si>
  <si>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</si>
  <si>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</si>
  <si>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</si>
  <si>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</si>
  <si>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</si>
  <si>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</si>
  <si>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</si>
  <si>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</si>
  <si>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</si>
  <si>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</si>
  <si>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</si>
  <si>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</si>
  <si>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</si>
  <si>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</si>
  <si>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</si>
  <si>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</si>
  <si>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</si>
  <si>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</si>
  <si>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</si>
  <si>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</si>
  <si>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</si>
  <si>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</si>
  <si>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</si>
  <si>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</si>
  <si>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</si>
  <si>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</si>
  <si>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</si>
  <si>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</si>
  <si>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</si>
  <si>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</si>
  <si>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</si>
  <si>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</si>
  <si>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</si>
  <si>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</si>
  <si>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</si>
  <si>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</si>
  <si>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</si>
  <si>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</si>
  <si>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</si>
  <si>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</si>
  <si>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</si>
  <si>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</si>
  <si>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</si>
  <si>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</si>
  <si>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</si>
  <si>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</si>
  <si>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</si>
  <si>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</si>
  <si>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</si>
  <si>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</si>
  <si>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</si>
  <si>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</si>
  <si>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</si>
  <si>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</si>
  <si>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</si>
  <si>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</si>
  <si>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</si>
  <si>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</si>
  <si>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</si>
  <si>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</si>
  <si>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</si>
  <si>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</si>
  <si>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</si>
  <si>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</si>
  <si>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</si>
  <si>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</si>
  <si>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</si>
  <si>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</si>
  <si>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</si>
  <si>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</si>
  <si>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</si>
  <si>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</si>
  <si>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</si>
  <si>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</si>
  <si>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</si>
  <si>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</si>
  <si>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</si>
  <si>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</si>
  <si>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</si>
  <si>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</si>
  <si>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</si>
  <si>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</si>
  <si>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</si>
  <si>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</si>
  <si>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</si>
  <si>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</si>
  <si>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</si>
  <si>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</si>
  <si>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</si>
  <si>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</si>
  <si>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</si>
  <si>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</si>
  <si>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</si>
  <si>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</si>
  <si>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</si>
  <si>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</si>
  <si>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</si>
  <si>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</si>
  <si>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</si>
  <si>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</si>
  <si>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</si>
  <si>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</si>
  <si>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</si>
  <si>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</si>
  <si>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</si>
  <si>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</si>
  <si>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</si>
  <si>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</si>
  <si>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</si>
  <si>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</si>
  <si>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</si>
  <si>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</si>
  <si>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</si>
  <si>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</si>
  <si>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</si>
  <si>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</si>
  <si>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</si>
  <si>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</si>
  <si>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</si>
  <si>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</si>
  <si>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</si>
  <si>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</si>
  <si>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</si>
  <si>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</si>
  <si>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</si>
  <si>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</si>
  <si>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</si>
  <si>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</si>
  <si>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</si>
  <si>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</si>
  <si>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</si>
  <si>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</si>
  <si>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</si>
  <si>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</si>
  <si>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</si>
  <si>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</si>
  <si>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</si>
  <si>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</si>
  <si>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</si>
  <si>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</si>
  <si>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</si>
  <si>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</si>
  <si>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</si>
  <si>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</si>
  <si>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</si>
  <si>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</si>
  <si>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</si>
  <si>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</si>
  <si>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</si>
  <si>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</si>
  <si>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</si>
  <si>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</si>
  <si>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</si>
  <si>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</si>
  <si>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</si>
  <si>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</si>
  <si>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</si>
  <si>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</si>
  <si>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</si>
  <si>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</si>
  <si>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</si>
  <si>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</si>
  <si>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</si>
  <si>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</si>
  <si>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</si>
  <si>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</si>
  <si>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</si>
  <si>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</si>
  <si>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</si>
  <si>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</si>
  <si>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</si>
  <si>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</si>
  <si>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</si>
  <si>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</si>
  <si>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</si>
  <si>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</si>
  <si>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</si>
  <si>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</si>
  <si>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</si>
  <si>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</si>
  <si>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</si>
  <si>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</si>
  <si>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</si>
  <si>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</si>
  <si>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</si>
  <si>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</si>
  <si>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</si>
  <si>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</si>
  <si>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</si>
  <si>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</si>
  <si>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</si>
  <si>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</si>
  <si>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</si>
  <si>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</si>
  <si>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</si>
  <si>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</si>
  <si>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</si>
  <si>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</si>
  <si>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</si>
  <si>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</si>
  <si>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</si>
  <si>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</si>
  <si>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</si>
  <si>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</si>
  <si>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</si>
  <si>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</si>
  <si>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</si>
  <si>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</si>
  <si>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</si>
  <si>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</si>
  <si>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</si>
  <si>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</si>
  <si>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</si>
  <si>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</si>
  <si>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</si>
  <si>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</si>
  <si>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</si>
  <si>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</si>
  <si>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</si>
  <si>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</si>
  <si>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</si>
  <si>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</si>
  <si>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</si>
  <si>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</si>
  <si>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</si>
  <si>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</si>
  <si>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</si>
  <si>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</si>
  <si>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</si>
  <si>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</si>
  <si>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</si>
  <si>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</si>
  <si>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</si>
  <si>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</si>
  <si>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</si>
  <si>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</si>
  <si>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</si>
  <si>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</si>
  <si>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</si>
  <si>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</si>
  <si>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</si>
  <si>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</si>
  <si>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</si>
  <si>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</si>
  <si>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</si>
  <si>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</si>
  <si>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</si>
  <si>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</si>
  <si>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</si>
  <si>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</si>
  <si>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</si>
  <si>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</si>
  <si>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</si>
  <si>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</si>
  <si>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</si>
  <si>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</si>
  <si>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</si>
  <si>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</si>
  <si>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</si>
  <si>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</si>
  <si>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</si>
  <si>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</si>
  <si>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</si>
  <si>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</si>
  <si>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</si>
  <si>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</si>
  <si>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</si>
  <si>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</si>
  <si>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</si>
  <si>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</si>
  <si>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</si>
  <si>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</si>
  <si>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</si>
  <si>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</si>
  <si>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</si>
  <si>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</si>
  <si>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</si>
  <si>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</si>
  <si>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</si>
  <si>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</si>
  <si>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</si>
  <si>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</si>
  <si>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</si>
  <si>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</si>
  <si>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</si>
  <si>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</si>
  <si>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</si>
  <si>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</si>
  <si>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</si>
  <si>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</si>
  <si>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</si>
  <si>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</si>
  <si>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</si>
  <si>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</si>
  <si>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</si>
  <si>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</si>
  <si>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</si>
  <si>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</si>
  <si>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</si>
  <si>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</si>
  <si>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</si>
  <si>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</si>
  <si>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</si>
  <si>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</si>
  <si>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</si>
  <si>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</si>
  <si>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</si>
  <si>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</si>
  <si>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</si>
  <si>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</si>
  <si>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</si>
  <si>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</si>
  <si>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</si>
  <si>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</si>
  <si>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</si>
  <si>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</si>
  <si>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</si>
  <si>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</si>
  <si>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</si>
  <si>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</si>
  <si>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</si>
  <si>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</si>
  <si>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</si>
  <si>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</si>
  <si>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</si>
  <si>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</si>
  <si>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</si>
  <si>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</si>
  <si>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</si>
  <si>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</si>
  <si>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</si>
  <si>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</si>
  <si>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</si>
  <si>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</si>
  <si>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</si>
  <si>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</si>
  <si>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</si>
  <si>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</si>
  <si>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</si>
  <si>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</si>
  <si>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</si>
  <si>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</si>
  <si>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</si>
  <si>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</si>
  <si>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</si>
  <si>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</si>
  <si>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</si>
  <si>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</si>
  <si>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</si>
  <si>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</si>
  <si>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</si>
  <si>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</si>
  <si>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</si>
  <si>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</si>
  <si>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</si>
  <si>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</si>
  <si>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</si>
  <si>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</si>
  <si>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</si>
  <si>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</si>
  <si>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</si>
  <si>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</si>
  <si>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</si>
  <si>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</si>
  <si>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</si>
  <si>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</si>
  <si>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</si>
  <si>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</si>
  <si>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</si>
  <si>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</si>
  <si>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</si>
  <si>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</si>
  <si>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</si>
  <si>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</si>
  <si>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</si>
  <si>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</si>
  <si>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</si>
  <si>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</si>
  <si>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</si>
  <si>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</si>
  <si>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</si>
  <si>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</si>
  <si>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</si>
  <si>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</si>
  <si>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</si>
  <si>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</si>
  <si>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</si>
  <si>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</si>
  <si>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</si>
  <si>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</si>
  <si>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</si>
  <si>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</si>
  <si>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</si>
  <si>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</si>
  <si>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</si>
  <si>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</si>
  <si>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</si>
  <si>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</si>
  <si>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</si>
  <si>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</si>
  <si>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</si>
  <si>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</si>
  <si>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</si>
  <si>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</si>
  <si>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</si>
  <si>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</si>
  <si>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</si>
  <si>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</si>
  <si>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</si>
  <si>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</si>
  <si>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</si>
  <si>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</si>
  <si>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</si>
  <si>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</si>
  <si>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</si>
  <si>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</si>
  <si>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</si>
  <si>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</si>
  <si>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</si>
  <si>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</si>
  <si>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</si>
  <si>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</si>
  <si>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</si>
  <si>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</si>
  <si>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</si>
  <si>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</si>
  <si>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</si>
  <si>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</si>
  <si>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</si>
  <si>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</si>
  <si>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</si>
  <si>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</si>
  <si>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</si>
  <si>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</si>
  <si>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</si>
  <si>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</si>
  <si>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</si>
  <si>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</si>
  <si>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</si>
  <si>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</si>
  <si>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</si>
  <si>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</si>
  <si>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</si>
  <si>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</si>
  <si>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</si>
  <si>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</si>
  <si>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</si>
  <si>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</si>
  <si>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</si>
  <si>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</si>
  <si>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</si>
  <si>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</si>
  <si>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</si>
  <si>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</si>
  <si>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</si>
  <si>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</si>
  <si>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</si>
  <si>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</si>
  <si>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</si>
  <si>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</si>
  <si>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</si>
  <si>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</si>
  <si>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</si>
  <si>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</si>
  <si>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</si>
  <si>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</si>
  <si>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</si>
  <si>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</si>
  <si>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</si>
  <si>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</si>
  <si>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</si>
  <si>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</si>
  <si>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</si>
  <si>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</si>
  <si>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</si>
  <si>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</si>
  <si>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</si>
  <si>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</si>
  <si>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</si>
  <si>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</si>
  <si>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</si>
  <si>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</si>
  <si>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</si>
  <si>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</si>
  <si>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</si>
  <si>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</si>
  <si>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</si>
  <si>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</si>
  <si>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</si>
  <si>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</si>
  <si>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</si>
  <si>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</si>
  <si>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</si>
  <si>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</si>
  <si>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</si>
  <si>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</si>
  <si>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</si>
  <si>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</si>
  <si>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</si>
  <si>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</si>
  <si>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</si>
  <si>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</si>
  <si>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</si>
  <si>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</si>
  <si>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</si>
  <si>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</si>
  <si>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</si>
  <si>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</si>
  <si>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</si>
  <si>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</si>
  <si>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</si>
  <si>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</si>
  <si>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</si>
  <si>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</si>
  <si>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</si>
  <si>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</si>
  <si>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</si>
  <si>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</si>
  <si>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</si>
  <si>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</si>
  <si>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</si>
  <si>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</si>
  <si>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</si>
  <si>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</si>
  <si>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</si>
  <si>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</si>
  <si>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</si>
  <si>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</si>
  <si>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</si>
  <si>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</si>
  <si>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</si>
  <si>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</si>
  <si>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</si>
  <si>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</si>
  <si>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</si>
  <si>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</si>
  <si>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</si>
  <si>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</si>
  <si>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</si>
  <si>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</si>
  <si>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</si>
  <si>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</si>
  <si>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</si>
  <si>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</si>
  <si>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</si>
  <si>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</si>
  <si>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</si>
  <si>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</si>
  <si>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</si>
  <si>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</si>
  <si>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</si>
  <si>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</si>
  <si>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</si>
  <si>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</si>
  <si>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</si>
  <si>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</si>
  <si>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</si>
  <si>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</si>
  <si>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</si>
  <si>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</si>
  <si>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</si>
  <si>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</si>
  <si>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</si>
  <si>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</si>
  <si>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</si>
  <si>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</si>
  <si>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</si>
  <si>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</si>
  <si>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</si>
  <si>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</si>
  <si>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</si>
  <si>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</si>
  <si>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</si>
  <si>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</si>
  <si>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</si>
  <si>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</si>
  <si>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</si>
  <si>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</si>
  <si>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</si>
  <si>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</si>
  <si>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</si>
  <si>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</si>
  <si>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</si>
  <si>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</si>
  <si>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</si>
  <si>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</si>
  <si>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</si>
  <si>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</si>
  <si>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</si>
  <si>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</si>
  <si>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</si>
  <si>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</si>
  <si>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</si>
  <si>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</si>
  <si>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</si>
  <si>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</si>
  <si>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</si>
  <si>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</si>
  <si>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</si>
  <si>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</si>
  <si>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</si>
  <si>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</si>
  <si>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</si>
  <si>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</si>
  <si>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</si>
  <si>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</si>
  <si>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</si>
  <si>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</si>
  <si>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</si>
  <si>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</si>
  <si>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</si>
  <si>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</si>
  <si>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</si>
  <si>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</si>
  <si>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</si>
  <si>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</si>
  <si>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</si>
  <si>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</si>
  <si>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</si>
  <si>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</si>
  <si>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</si>
  <si>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</si>
  <si>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</si>
  <si>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</si>
  <si>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</si>
  <si>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</si>
  <si>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</si>
  <si>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</si>
  <si>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</si>
  <si>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</si>
  <si>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</si>
  <si>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</si>
  <si>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</si>
  <si>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</si>
  <si>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</si>
  <si>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</si>
  <si>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</si>
  <si>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</si>
  <si>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</si>
  <si>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</si>
  <si>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</si>
  <si>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</si>
  <si>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</si>
  <si>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</si>
  <si>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</si>
  <si>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</si>
  <si>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</si>
  <si>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</si>
  <si>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</si>
  <si>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</si>
  <si>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</si>
  <si>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</si>
  <si>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</si>
  <si>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</si>
  <si>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</si>
  <si>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</si>
  <si>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</si>
  <si>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</si>
  <si>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</si>
  <si>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</si>
  <si>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</si>
  <si>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</si>
  <si>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</si>
  <si>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</si>
  <si>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</si>
  <si>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</si>
  <si>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</si>
  <si>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</si>
  <si>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</si>
  <si>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</si>
  <si>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</si>
  <si>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</si>
  <si>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</si>
  <si>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</si>
  <si>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</si>
  <si>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</si>
  <si>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</si>
  <si>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</si>
  <si>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</si>
  <si>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</si>
  <si>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</si>
  <si>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</si>
  <si>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</si>
  <si>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</si>
  <si>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</si>
  <si>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</si>
  <si>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</si>
  <si>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</si>
  <si>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</si>
  <si>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</si>
  <si>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</si>
  <si>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</si>
  <si>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</si>
  <si>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</si>
  <si>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</si>
  <si>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</si>
  <si>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</si>
  <si>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</si>
  <si>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</si>
  <si>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</si>
  <si>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</si>
  <si>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</si>
  <si>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</si>
  <si>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</si>
  <si>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</si>
  <si>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</si>
  <si>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</si>
  <si>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</si>
  <si>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</si>
  <si>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</si>
  <si>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</si>
  <si>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</si>
  <si>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</si>
  <si>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</si>
  <si>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</si>
  <si>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</si>
  <si>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</si>
  <si>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</si>
  <si>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</si>
  <si>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</si>
  <si>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</si>
  <si>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</si>
  <si>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</si>
  <si>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</si>
  <si>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</si>
  <si>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</si>
  <si>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</si>
  <si>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</si>
  <si>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</si>
  <si>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</si>
  <si>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</si>
  <si>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</si>
  <si>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</si>
  <si>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</si>
  <si>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</si>
  <si>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</si>
  <si>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</si>
  <si>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</si>
  <si>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</si>
  <si>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</si>
  <si>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</si>
  <si>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</si>
  <si>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</si>
  <si>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</si>
  <si>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</si>
  <si>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</si>
  <si>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</si>
  <si>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</si>
  <si>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</si>
  <si>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</si>
  <si>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</si>
  <si>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</si>
  <si>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</si>
  <si>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</si>
  <si>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</si>
  <si>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</si>
  <si>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</si>
  <si>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</si>
  <si>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</si>
  <si>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</si>
  <si>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</si>
  <si>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</si>
  <si>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</si>
  <si>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</si>
  <si>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</si>
  <si>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</si>
  <si>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</si>
  <si>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</si>
  <si>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</si>
  <si>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</si>
  <si>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</si>
  <si>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</si>
  <si>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</si>
  <si>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</si>
  <si>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</si>
  <si>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</si>
  <si>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</si>
  <si>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</si>
  <si>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</si>
  <si>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</si>
  <si>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</si>
  <si>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</si>
  <si>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</si>
  <si>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</si>
  <si>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</si>
  <si>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</si>
  <si>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</si>
  <si>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</si>
  <si>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</si>
  <si>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</si>
  <si>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</si>
  <si>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</si>
  <si>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</si>
  <si>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</si>
  <si>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</si>
  <si>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</si>
  <si>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</si>
  <si>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</si>
  <si>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</si>
  <si>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</si>
  <si>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</si>
  <si>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</si>
  <si>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</si>
  <si>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</si>
  <si>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</si>
  <si>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</si>
  <si>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</si>
  <si>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</si>
  <si>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</si>
  <si>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</si>
  <si>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</si>
  <si>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</si>
  <si>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</si>
  <si>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</si>
  <si>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</si>
  <si>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</si>
  <si>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</si>
  <si>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</si>
  <si>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</si>
  <si>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</si>
  <si>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</si>
  <si>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</si>
  <si>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</si>
  <si>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</si>
  <si>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</si>
  <si>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</si>
  <si>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</si>
  <si>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</si>
  <si>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</si>
  <si>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</si>
  <si>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</si>
  <si>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</si>
  <si>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</si>
  <si>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</si>
  <si>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</si>
  <si>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</si>
  <si>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</si>
  <si>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</si>
  <si>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</si>
  <si>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</si>
  <si>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</si>
  <si>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</si>
  <si>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</si>
  <si>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</si>
  <si>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</si>
  <si>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</si>
  <si>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</si>
  <si>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</si>
  <si>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</si>
  <si>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</si>
  <si>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</si>
  <si>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</si>
  <si>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</si>
  <si>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</si>
  <si>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</si>
  <si>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</si>
  <si>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</si>
  <si>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</si>
  <si>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</si>
  <si>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</si>
  <si>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</si>
  <si>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</si>
  <si>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</si>
  <si>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</si>
  <si>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</si>
  <si>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</si>
  <si>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</si>
  <si>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</si>
  <si>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</si>
  <si>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</si>
  <si>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</si>
  <si>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</si>
  <si>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</si>
  <si>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</si>
  <si>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</si>
  <si>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</si>
  <si>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</si>
  <si>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</si>
  <si>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</si>
  <si>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</si>
  <si>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</si>
  <si>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</si>
  <si>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</si>
  <si>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</si>
  <si>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</si>
  <si>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</si>
  <si>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</si>
  <si>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</si>
  <si>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</si>
  <si>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</si>
  <si>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</si>
  <si>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</si>
  <si>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</si>
  <si>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</si>
  <si>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</si>
  <si>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</si>
  <si>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</si>
  <si>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</si>
  <si>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</si>
  <si>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</si>
  <si>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</si>
  <si>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</si>
  <si>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</si>
  <si>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</si>
  <si>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</si>
  <si>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</si>
  <si>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</si>
  <si>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</si>
  <si>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</si>
  <si>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</si>
  <si>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</si>
  <si>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</si>
  <si>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</si>
  <si>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</si>
  <si>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</si>
  <si>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</si>
  <si>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</si>
  <si>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</si>
  <si>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</si>
  <si>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</si>
  <si>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</si>
  <si>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</si>
  <si>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</si>
  <si>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</si>
  <si>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</si>
  <si>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</si>
  <si>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</si>
  <si>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</si>
  <si>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</si>
  <si>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</si>
  <si>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</si>
  <si>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</si>
  <si>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</si>
  <si>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</si>
  <si>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</si>
  <si>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</si>
  <si>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</si>
  <si>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</si>
  <si>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</si>
  <si>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</si>
  <si>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</si>
  <si>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</si>
  <si>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</si>
  <si>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</si>
  <si>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</si>
  <si>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</si>
  <si>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</si>
  <si>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</si>
  <si>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</si>
  <si>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</si>
  <si>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</si>
  <si>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</si>
  <si>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</si>
  <si>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</si>
  <si>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</si>
  <si>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</si>
  <si>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</si>
  <si>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</si>
  <si>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</si>
  <si>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</si>
  <si>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</si>
  <si>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</si>
  <si>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</si>
  <si>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</si>
  <si>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</si>
  <si>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</si>
  <si>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</si>
  <si>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</si>
  <si>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</si>
  <si>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</si>
  <si>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</si>
  <si>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</si>
  <si>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</si>
  <si>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</si>
  <si>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</si>
  <si>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</si>
  <si>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</si>
  <si>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</si>
  <si>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</si>
  <si>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</si>
  <si>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</si>
  <si>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</si>
  <si>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</si>
  <si>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</si>
  <si>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</si>
  <si>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</si>
  <si>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</si>
  <si>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</si>
  <si>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</si>
  <si>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</si>
  <si>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</si>
  <si>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</si>
  <si>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</si>
  <si>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</si>
  <si>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</si>
  <si>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</si>
  <si>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</si>
  <si>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</si>
  <si>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</si>
  <si>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</si>
  <si>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</si>
  <si>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</si>
  <si>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</si>
  <si>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</si>
  <si>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</si>
  <si>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</si>
  <si>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</si>
  <si>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</si>
  <si>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</si>
  <si>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</si>
  <si>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</si>
  <si>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</si>
  <si>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</si>
  <si>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</si>
  <si>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</si>
  <si>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</si>
  <si>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</si>
  <si>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</si>
  <si>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</si>
  <si>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</si>
  <si>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</si>
  <si>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</si>
  <si>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</si>
  <si>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</si>
  <si>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</si>
  <si>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</si>
  <si>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</si>
  <si>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</si>
  <si>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</si>
  <si>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</si>
  <si>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</si>
  <si>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</si>
  <si>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</si>
  <si>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</si>
  <si>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</si>
  <si>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</si>
  <si>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</si>
  <si>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</si>
  <si>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</si>
  <si>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</si>
  <si>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</si>
  <si>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</si>
  <si>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</si>
  <si>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</si>
  <si>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</si>
  <si>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</si>
  <si>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</si>
  <si>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</si>
  <si>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</si>
  <si>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</si>
  <si>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</si>
  <si>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</si>
  <si>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</si>
  <si>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</si>
  <si>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</si>
  <si>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</si>
  <si>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</si>
  <si>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</si>
  <si>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</si>
  <si>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</si>
  <si>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</si>
  <si>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</si>
  <si>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</si>
  <si>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</si>
  <si>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</si>
  <si>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</si>
  <si>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</si>
  <si>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</si>
  <si>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</si>
  <si>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</si>
  <si>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</si>
  <si>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</si>
  <si>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</si>
  <si>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</si>
  <si>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</si>
  <si>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</si>
  <si>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</si>
  <si>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</si>
  <si>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</si>
  <si>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</si>
  <si>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</si>
  <si>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</si>
  <si>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</si>
  <si>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</si>
  <si>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</si>
  <si>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</si>
  <si>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</si>
  <si>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</si>
  <si>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</si>
  <si>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</si>
  <si>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</si>
  <si>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</si>
  <si>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</si>
  <si>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</si>
  <si>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</si>
  <si>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</si>
  <si>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</si>
  <si>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</si>
  <si>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</si>
  <si>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</si>
  <si>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</si>
  <si>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</si>
  <si>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</si>
  <si>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</si>
  <si>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</si>
  <si>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</si>
  <si>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</si>
  <si>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</si>
  <si>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</si>
  <si>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</si>
  <si>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</si>
  <si>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</si>
  <si>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</si>
  <si>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</si>
  <si>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</si>
  <si>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</si>
  <si>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</si>
  <si>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</si>
  <si>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</si>
  <si>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</si>
  <si>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</si>
  <si>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</si>
  <si>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</si>
  <si>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</si>
  <si>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</si>
  <si>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</si>
  <si>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</si>
  <si>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</si>
  <si>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</si>
  <si>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</si>
  <si>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</si>
  <si>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</si>
  <si>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</si>
  <si>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</si>
  <si>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</si>
  <si>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</si>
  <si>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</si>
  <si>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</si>
  <si>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</si>
  <si>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</si>
  <si>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</si>
  <si>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</si>
  <si>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</si>
  <si>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</si>
  <si>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</si>
  <si>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</si>
  <si>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</si>
  <si>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</si>
  <si>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</si>
  <si>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</si>
  <si>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</si>
  <si>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</si>
  <si>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</si>
  <si>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</si>
  <si>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</si>
  <si>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</si>
  <si>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</si>
  <si>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</si>
  <si>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</si>
  <si>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</si>
  <si>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</si>
  <si>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</si>
  <si>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</si>
  <si>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</si>
  <si>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</si>
  <si>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</si>
  <si>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</si>
  <si>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</si>
  <si>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</si>
  <si>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</si>
  <si>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</si>
  <si>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</si>
  <si>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</si>
  <si>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</si>
  <si>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</si>
  <si>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</si>
  <si>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</si>
  <si>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</si>
  <si>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</si>
  <si>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</si>
  <si>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</si>
  <si>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</si>
  <si>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</si>
  <si>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</si>
  <si>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</si>
  <si>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</si>
  <si>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</si>
  <si>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</si>
  <si>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</si>
  <si>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</si>
  <si>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</si>
  <si>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</si>
  <si>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</si>
  <si>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</si>
  <si>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</si>
  <si>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</si>
  <si>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</si>
  <si>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</si>
  <si>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</si>
  <si>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</si>
  <si>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</si>
  <si>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</si>
  <si>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</si>
  <si>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</si>
  <si>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</si>
  <si>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</si>
  <si>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</si>
  <si>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</si>
  <si>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</si>
  <si>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</si>
  <si>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</si>
  <si>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</si>
  <si>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</si>
  <si>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</si>
  <si>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</si>
  <si>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</si>
  <si>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</si>
  <si>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</si>
  <si>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</si>
  <si>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</si>
  <si>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</si>
  <si>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</si>
  <si>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</si>
  <si>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</si>
  <si>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</si>
  <si>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</si>
  <si>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</si>
  <si>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</si>
  <si>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</si>
  <si>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</si>
  <si>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</si>
  <si>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</si>
  <si>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</si>
  <si>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</si>
  <si>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</si>
  <si>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</si>
  <si>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</si>
  <si>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</si>
  <si>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</si>
  <si>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</si>
  <si>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</si>
  <si>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</si>
  <si>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</si>
  <si>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</si>
  <si>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</si>
  <si>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</si>
  <si>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</si>
  <si>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</si>
  <si>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</si>
  <si>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</si>
  <si>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</si>
  <si>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</si>
  <si>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</si>
  <si>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</si>
  <si>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</si>
  <si>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</si>
  <si>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</si>
  <si>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</si>
  <si>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</si>
  <si>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</si>
  <si>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</si>
  <si>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</si>
  <si>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</si>
  <si>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</si>
  <si>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</si>
  <si>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</si>
  <si>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</si>
  <si>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</si>
  <si>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</si>
  <si>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</si>
  <si>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</si>
  <si>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</si>
  <si>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</si>
  <si>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</si>
  <si>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</si>
  <si>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</si>
  <si>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</si>
  <si>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</si>
  <si>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</si>
  <si>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</si>
  <si>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</si>
  <si>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</si>
  <si>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</si>
  <si>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</si>
  <si>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</si>
  <si>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</si>
  <si>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</si>
  <si>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</si>
  <si>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</si>
  <si>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</si>
  <si>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</si>
  <si>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</si>
  <si>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</si>
  <si>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</si>
  <si>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</si>
  <si>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</si>
  <si>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</si>
  <si>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</si>
  <si>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</si>
  <si>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</si>
  <si>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</si>
  <si>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</si>
  <si>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</si>
  <si>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</si>
  <si>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</si>
  <si>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</si>
  <si>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</si>
  <si>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</si>
  <si>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</si>
  <si>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</si>
  <si>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</si>
  <si>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</si>
  <si>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</si>
  <si>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</si>
  <si>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</si>
  <si>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</si>
  <si>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</si>
  <si>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</si>
  <si>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</si>
  <si>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</si>
  <si>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</si>
  <si>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</si>
  <si>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</si>
  <si>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</si>
  <si>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</si>
  <si>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</si>
  <si>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</si>
  <si>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</si>
  <si>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</si>
  <si>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</si>
  <si>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</si>
  <si>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</si>
  <si>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</si>
  <si>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</si>
  <si>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</si>
  <si>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</si>
  <si>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</si>
  <si>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</si>
  <si>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</si>
  <si>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</si>
  <si>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</si>
  <si>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</si>
  <si>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</si>
  <si>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</si>
  <si>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</si>
  <si>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</si>
  <si>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</si>
  <si>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</si>
  <si>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</si>
  <si>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</si>
  <si>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</si>
  <si>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</si>
  <si>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</si>
  <si>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</si>
  <si>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</si>
  <si>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</si>
  <si>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</si>
  <si>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</si>
  <si>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</si>
  <si>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</si>
  <si>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</si>
  <si>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</si>
  <si>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</si>
  <si>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</si>
  <si>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</si>
  <si>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</si>
  <si>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</si>
  <si>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</si>
  <si>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</si>
  <si>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</si>
  <si>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</si>
  <si>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</si>
  <si>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</si>
  <si>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</si>
  <si>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</si>
  <si>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</si>
  <si>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</si>
  <si>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</si>
  <si>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</si>
  <si>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</si>
  <si>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</si>
  <si>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</si>
  <si>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</si>
  <si>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</si>
  <si>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</si>
  <si>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</si>
  <si>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</si>
  <si>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</si>
  <si>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</si>
  <si>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</si>
  <si>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</si>
  <si>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</si>
  <si>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</si>
  <si>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</si>
  <si>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</si>
  <si>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</si>
  <si>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</si>
  <si>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</si>
  <si>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</si>
  <si>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</si>
  <si>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</si>
  <si>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</si>
  <si>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</si>
  <si>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</si>
  <si>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</si>
  <si>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</si>
  <si>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</si>
  <si>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</si>
  <si>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</si>
  <si>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</si>
  <si>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</si>
  <si>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</si>
  <si>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</si>
  <si>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</si>
  <si>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</si>
  <si>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</si>
  <si>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</si>
  <si>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</si>
  <si>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</si>
  <si>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</si>
  <si>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</si>
  <si>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</si>
  <si>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</si>
  <si>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</si>
  <si>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</si>
  <si>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</si>
  <si>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</si>
  <si>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</si>
  <si>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</si>
  <si>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</si>
  <si>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</si>
  <si>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</si>
  <si>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</si>
  <si>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</si>
  <si>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</si>
  <si>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</si>
  <si>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</si>
  <si>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</si>
  <si>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</si>
  <si>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</si>
  <si>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</si>
  <si>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</si>
  <si>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</si>
  <si>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</si>
  <si>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</si>
  <si>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</si>
  <si>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</si>
  <si>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</si>
  <si>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</si>
  <si>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</si>
  <si>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</si>
  <si>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</si>
  <si>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</si>
  <si>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</si>
  <si>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</si>
  <si>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</si>
  <si>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</si>
  <si>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</si>
  <si>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</si>
  <si>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</si>
  <si>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</si>
  <si>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</si>
  <si>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</si>
  <si>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</si>
  <si>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</si>
  <si>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</si>
  <si>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</si>
  <si>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</si>
  <si>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</si>
  <si>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</si>
  <si>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</si>
  <si>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</si>
  <si>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</si>
  <si>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</si>
  <si>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</si>
  <si>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</si>
  <si>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</si>
  <si>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</si>
  <si>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</si>
  <si>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</si>
  <si>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</si>
  <si>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</si>
  <si>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</si>
  <si>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</si>
  <si>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</si>
  <si>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</si>
  <si>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</si>
  <si>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</si>
  <si>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</si>
  <si>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</si>
  <si>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</si>
  <si>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</si>
  <si>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</si>
  <si>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</si>
  <si>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</si>
  <si>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</si>
  <si>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</si>
  <si>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</si>
  <si>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</si>
  <si>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</si>
  <si>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</si>
  <si>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</si>
  <si>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</si>
  <si>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</si>
  <si>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</si>
  <si>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</si>
  <si>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</si>
  <si>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</si>
  <si>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</si>
  <si>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</si>
  <si>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</si>
  <si>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</si>
  <si>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</si>
  <si>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</si>
  <si>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</si>
  <si>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</si>
  <si>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</si>
  <si>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</si>
  <si>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</si>
  <si>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</si>
  <si>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</si>
  <si>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</si>
  <si>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</si>
  <si>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</si>
  <si>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</si>
  <si>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</si>
  <si>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</si>
  <si>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</si>
  <si>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</si>
  <si>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</si>
  <si>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</si>
  <si>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</si>
  <si>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</si>
  <si>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</si>
  <si>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</si>
  <si>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</si>
  <si>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</si>
  <si>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</si>
  <si>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</si>
  <si>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</si>
  <si>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</si>
  <si>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</si>
  <si>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</si>
  <si>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</si>
  <si>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</si>
  <si>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</si>
  <si>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</si>
  <si>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</si>
  <si>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</si>
  <si>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</si>
  <si>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</si>
  <si>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</si>
  <si>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</si>
  <si>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</si>
  <si>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</si>
  <si>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</si>
  <si>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</si>
  <si>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</si>
  <si>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</si>
  <si>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</si>
  <si>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</si>
  <si>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</si>
  <si>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</si>
  <si>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</si>
  <si>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</si>
  <si>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</si>
  <si>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</si>
  <si>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</si>
  <si>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</si>
  <si>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</si>
  <si>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</si>
  <si>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</si>
  <si>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</si>
  <si>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</si>
  <si>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</si>
  <si>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</si>
  <si>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</si>
  <si>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</si>
  <si>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</si>
  <si>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</si>
  <si>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</si>
  <si>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</si>
  <si>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</si>
  <si>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</si>
  <si>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</si>
  <si>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</si>
  <si>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</si>
  <si>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</si>
  <si>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</si>
  <si>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</si>
  <si>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</si>
  <si>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</si>
  <si>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</si>
  <si>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</si>
  <si>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</si>
  <si>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</si>
  <si>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</si>
  <si>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</si>
  <si>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</si>
  <si>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</si>
  <si>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</si>
  <si>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</si>
  <si>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</si>
  <si>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</si>
  <si>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</si>
  <si>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</si>
  <si>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</si>
  <si>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</si>
  <si>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</si>
  <si>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</si>
  <si>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</si>
  <si>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</si>
  <si>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</si>
  <si>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</si>
  <si>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</si>
  <si>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</si>
  <si>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</si>
  <si>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</si>
  <si>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</si>
  <si>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</si>
  <si>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</si>
  <si>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</si>
  <si>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</si>
  <si>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</si>
  <si>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</si>
  <si>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</si>
  <si>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</si>
  <si>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</si>
  <si>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</si>
  <si>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</si>
  <si>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</si>
  <si>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</si>
  <si>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</si>
  <si>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</si>
  <si>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</si>
  <si>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</si>
  <si>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</si>
  <si>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</si>
  <si>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</si>
  <si>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</si>
  <si>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</si>
  <si>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</si>
  <si>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</si>
  <si>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</si>
  <si>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</si>
  <si>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</si>
  <si>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</si>
  <si>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</si>
  <si>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</si>
  <si>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</si>
  <si>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</si>
  <si>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</si>
  <si>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</si>
  <si>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</si>
  <si>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</si>
  <si>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</si>
  <si>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</si>
  <si>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</si>
  <si>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</si>
  <si>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</si>
  <si>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</si>
  <si>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</si>
  <si>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</si>
  <si>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</si>
  <si>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</si>
  <si>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</si>
  <si>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</si>
  <si>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</si>
  <si>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</si>
  <si>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</si>
  <si>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</si>
  <si>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</si>
  <si>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</si>
  <si>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</si>
  <si>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</si>
  <si>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</si>
  <si>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</si>
  <si>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</si>
  <si>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</si>
  <si>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</si>
  <si>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</si>
  <si>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</si>
  <si>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</si>
  <si>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</si>
  <si>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</si>
  <si>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</si>
  <si>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</si>
  <si>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</si>
  <si>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</si>
  <si>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</si>
  <si>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</si>
  <si>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</si>
  <si>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</si>
  <si>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</si>
  <si>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</si>
  <si>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</si>
  <si>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</si>
  <si>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</si>
  <si>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</si>
  <si>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</si>
  <si>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</si>
  <si>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</si>
  <si>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</si>
  <si>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</si>
  <si>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</si>
  <si>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</si>
  <si>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</si>
  <si>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</si>
  <si>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</si>
  <si>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</si>
  <si>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</si>
  <si>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</si>
  <si>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</si>
  <si>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</si>
  <si>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</si>
  <si>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</si>
  <si>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</si>
  <si>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</si>
  <si>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</si>
  <si>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</si>
  <si>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</si>
  <si>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</si>
  <si>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</si>
  <si>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</si>
  <si>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</si>
  <si>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</si>
  <si>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</si>
  <si>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</si>
  <si>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</si>
  <si>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</si>
  <si>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</si>
  <si>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</si>
  <si>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</si>
  <si>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</si>
  <si>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</si>
  <si>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</si>
  <si>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</si>
  <si>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</si>
  <si>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</si>
  <si>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</si>
  <si>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</si>
  <si>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</si>
  <si>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</si>
  <si>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</si>
  <si>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</si>
  <si>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</si>
  <si>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</si>
  <si>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</si>
  <si>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</si>
  <si>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</si>
  <si>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</si>
  <si>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</si>
  <si>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</si>
  <si>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</si>
  <si>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</si>
  <si>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</si>
  <si>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</si>
  <si>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</si>
  <si>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</si>
  <si>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</si>
  <si>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</si>
  <si>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</si>
  <si>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</si>
  <si>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</si>
  <si>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</si>
  <si>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</si>
  <si>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</si>
  <si>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</si>
  <si>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</si>
  <si>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</si>
  <si>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</si>
  <si>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</si>
  <si>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</si>
  <si>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</si>
  <si>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</si>
  <si>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</si>
  <si>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</si>
  <si>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</si>
  <si>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</si>
  <si>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</si>
  <si>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</si>
  <si>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</si>
  <si>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</si>
  <si>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</si>
  <si>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</si>
  <si>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</si>
  <si>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</si>
  <si>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</si>
  <si>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</si>
  <si>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</si>
  <si>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</si>
  <si>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</si>
  <si>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</si>
  <si>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</si>
  <si>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</si>
  <si>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</si>
  <si>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</si>
  <si>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</si>
  <si>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</si>
  <si>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</si>
  <si>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</si>
  <si>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</si>
  <si>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</si>
  <si>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</si>
  <si>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</si>
  <si>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</si>
  <si>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</si>
  <si>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</si>
  <si>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</si>
  <si>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</si>
  <si>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</si>
  <si>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</si>
  <si>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</si>
  <si>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</si>
  <si>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</si>
  <si>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</si>
  <si>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</si>
  <si>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</si>
  <si>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</si>
  <si>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</si>
  <si>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</si>
  <si>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</si>
  <si>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</si>
  <si>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</si>
  <si>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</si>
  <si>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</si>
  <si>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</si>
  <si>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</si>
  <si>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</si>
  <si>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</si>
  <si>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</si>
  <si>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</si>
  <si>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</si>
  <si>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</si>
  <si>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</si>
  <si>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</si>
  <si>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</si>
  <si>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</si>
  <si>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</si>
  <si>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</si>
  <si>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</si>
  <si>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</si>
  <si>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</si>
  <si>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</si>
  <si>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</si>
  <si>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</si>
  <si>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</si>
  <si>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</si>
  <si>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</si>
  <si>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</si>
  <si>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</si>
  <si>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</si>
  <si>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</si>
  <si>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</si>
  <si>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</si>
  <si>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</si>
  <si>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</si>
  <si>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</si>
  <si>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</si>
  <si>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</si>
  <si>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</si>
  <si>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</si>
  <si>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</si>
  <si>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</si>
  <si>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</si>
  <si>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</si>
  <si>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</si>
  <si>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</si>
  <si>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</si>
  <si>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</si>
  <si>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</si>
  <si>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</si>
  <si>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</si>
  <si>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</si>
  <si>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</si>
  <si>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</si>
  <si>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</si>
  <si>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</si>
  <si>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</si>
  <si>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</si>
  <si>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</si>
  <si>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</si>
  <si>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</si>
  <si>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</si>
  <si>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</si>
  <si>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</si>
  <si>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</si>
  <si>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</si>
  <si>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</si>
  <si>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</si>
  <si>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</si>
  <si>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</si>
  <si>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</si>
  <si>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</si>
  <si>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</si>
  <si>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</si>
  <si>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</si>
  <si>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</si>
  <si>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</si>
  <si>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</si>
  <si>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</si>
  <si>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</si>
  <si>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</si>
  <si>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</si>
  <si>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</si>
  <si>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</si>
  <si>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</si>
  <si>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</si>
  <si>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</si>
  <si>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</si>
  <si>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</si>
  <si>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</si>
  <si>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</si>
  <si>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</si>
  <si>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</si>
  <si>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</si>
  <si>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</si>
  <si>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</si>
  <si>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</si>
  <si>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</si>
  <si>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</si>
  <si>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</si>
  <si>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</si>
  <si>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</si>
  <si>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</si>
  <si>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</si>
  <si>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</si>
  <si>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</si>
  <si>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</si>
  <si>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</si>
  <si>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</si>
  <si>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</si>
  <si>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</si>
  <si>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</si>
  <si>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</si>
  <si>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</si>
  <si>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</si>
  <si>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</si>
  <si>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</si>
  <si>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</si>
  <si>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</si>
  <si>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</si>
  <si>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</si>
  <si>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</si>
  <si>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</si>
  <si>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</si>
  <si>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</si>
  <si>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</si>
  <si>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</si>
  <si>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</si>
  <si>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</si>
  <si>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</si>
  <si>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</si>
  <si>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</si>
  <si>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</si>
  <si>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</si>
  <si>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</si>
  <si>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</si>
  <si>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</si>
  <si>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</si>
  <si>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</si>
  <si>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</si>
  <si>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</si>
  <si>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</si>
  <si>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</si>
  <si>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</si>
  <si>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</si>
  <si>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</si>
  <si>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</si>
  <si>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</si>
  <si>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</si>
  <si>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</si>
  <si>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</si>
  <si>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</si>
  <si>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</si>
  <si>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</si>
  <si>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</si>
  <si>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</si>
  <si>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</si>
  <si>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</si>
  <si>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</si>
  <si>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</si>
  <si>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</si>
  <si>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</si>
  <si>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</si>
  <si>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</si>
  <si>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</si>
  <si>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</si>
  <si>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</si>
  <si>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</si>
  <si>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</si>
  <si>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</si>
  <si>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</si>
  <si>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</si>
  <si>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</si>
  <si>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</si>
  <si>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</si>
  <si>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</si>
  <si>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</si>
  <si>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</si>
  <si>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</si>
  <si>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</si>
  <si>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</si>
  <si>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</si>
  <si>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</si>
  <si>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</si>
  <si>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</si>
  <si>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</si>
  <si>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</si>
  <si>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</si>
  <si>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</si>
  <si>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</si>
  <si>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</si>
  <si>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</si>
  <si>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</si>
  <si>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</si>
  <si>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</si>
  <si>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</si>
  <si>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</si>
  <si>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</si>
  <si>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</si>
  <si>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</si>
  <si>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</si>
  <si>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</si>
  <si>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</si>
  <si>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</si>
  <si>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</si>
  <si>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</si>
  <si>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</si>
  <si>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</si>
  <si>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</si>
  <si>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</si>
  <si>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</si>
  <si>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</si>
  <si>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</si>
  <si>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</si>
  <si>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</si>
  <si>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</si>
  <si>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</si>
  <si>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</si>
  <si>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</si>
  <si>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</si>
  <si>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</si>
  <si>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</si>
  <si>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</si>
  <si>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</si>
  <si>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</si>
  <si>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</si>
  <si>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</si>
  <si>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</si>
  <si>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</si>
  <si>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</si>
  <si>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</si>
  <si>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</si>
  <si>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</si>
  <si>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</si>
  <si>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</si>
  <si>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</si>
  <si>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</si>
  <si>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</si>
  <si>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</si>
  <si>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</si>
  <si>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</si>
  <si>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</si>
  <si>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</si>
  <si>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</si>
  <si>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</si>
  <si>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</si>
  <si>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</si>
  <si>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</si>
  <si>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</si>
  <si>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</si>
  <si>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</si>
  <si>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</si>
  <si>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</si>
  <si>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</si>
  <si>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</si>
  <si>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</si>
  <si>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</si>
  <si>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</si>
  <si>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</si>
  <si>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</si>
  <si>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</si>
  <si>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</si>
  <si>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</si>
  <si>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</si>
  <si>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</si>
  <si>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</si>
  <si>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</si>
  <si>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</si>
  <si>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</si>
  <si>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</si>
  <si>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</si>
  <si>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</si>
  <si>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</si>
  <si>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</si>
  <si>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</si>
  <si>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</si>
  <si>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</si>
  <si>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</si>
  <si>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</si>
  <si>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</si>
  <si>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</si>
  <si>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</si>
  <si>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</si>
  <si>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</si>
  <si>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</si>
  <si>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</si>
  <si>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</si>
  <si>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</si>
  <si>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</si>
  <si>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</si>
  <si>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</si>
  <si>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</si>
  <si>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</si>
  <si>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</si>
  <si>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</si>
  <si>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</si>
  <si>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</si>
  <si>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</si>
  <si>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</si>
  <si>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</si>
  <si>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</si>
  <si>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</si>
  <si>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</si>
  <si>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</si>
  <si>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</si>
  <si>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</si>
  <si>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</si>
  <si>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</si>
  <si>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</si>
  <si>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</si>
  <si>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</si>
  <si>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</si>
  <si>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</si>
  <si>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</si>
  <si>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</si>
  <si>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</si>
  <si>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</si>
  <si>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</si>
  <si>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</si>
  <si>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</si>
  <si>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</si>
  <si>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</si>
  <si>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</si>
  <si>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</si>
  <si>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</si>
  <si>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</si>
  <si>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</si>
  <si>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</si>
  <si>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</si>
  <si>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</si>
  <si>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</si>
  <si>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</si>
  <si>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</si>
  <si>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</si>
  <si>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</si>
  <si>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</si>
  <si>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</si>
  <si>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</si>
  <si>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</si>
  <si>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</si>
  <si>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</si>
  <si>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</si>
  <si>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</si>
  <si>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</si>
  <si>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</si>
  <si>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</si>
  <si>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</si>
  <si>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</si>
  <si>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</si>
  <si>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</si>
  <si>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</si>
  <si>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</si>
  <si>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</si>
  <si>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</si>
  <si>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</si>
  <si>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</si>
  <si>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</si>
  <si>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</si>
  <si>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</si>
  <si>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</si>
  <si>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</si>
  <si>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</si>
  <si>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</si>
  <si>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</si>
  <si>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</si>
  <si>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</si>
  <si>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</si>
  <si>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</si>
  <si>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</si>
  <si>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</si>
  <si>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</si>
  <si>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</si>
  <si>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</si>
  <si>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</si>
  <si>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</si>
  <si>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</si>
  <si>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</si>
  <si>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</si>
  <si>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</si>
  <si>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</si>
  <si>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</si>
  <si>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</si>
  <si>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</si>
  <si>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</si>
  <si>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</si>
  <si>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</si>
  <si>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</si>
  <si>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</si>
  <si>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</si>
  <si>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</si>
  <si>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</si>
  <si>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</si>
  <si>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</si>
  <si>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</si>
  <si>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</si>
  <si>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</si>
  <si>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</si>
  <si>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</si>
  <si>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</si>
  <si>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</si>
  <si>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</si>
  <si>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</si>
  <si>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</si>
  <si>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</si>
  <si>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</si>
  <si>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</si>
  <si>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</si>
  <si>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</si>
  <si>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</si>
  <si>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</si>
  <si>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</si>
  <si>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</si>
  <si>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</si>
  <si>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</si>
  <si>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</si>
  <si>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</si>
  <si>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</si>
  <si>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</si>
  <si>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</si>
  <si>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</si>
  <si>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</si>
  <si>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</si>
  <si>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</si>
  <si>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</si>
  <si>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</si>
  <si>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</si>
  <si>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</si>
  <si>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</si>
  <si>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</si>
  <si>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</si>
  <si>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</si>
  <si>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</si>
  <si>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</si>
  <si>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</si>
  <si>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</si>
  <si>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</si>
  <si>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</si>
  <si>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</si>
  <si>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</si>
  <si>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</si>
  <si>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</si>
  <si>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</si>
  <si>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</si>
  <si>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</si>
  <si>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</si>
  <si>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</si>
  <si>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</si>
  <si>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</si>
  <si>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</si>
  <si>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</si>
  <si>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</si>
  <si>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</si>
  <si>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</si>
  <si>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</si>
  <si>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</si>
  <si>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</si>
  <si>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</si>
  <si>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</si>
  <si>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</si>
  <si>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</si>
  <si>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</si>
  <si>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</si>
  <si>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</si>
  <si>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</si>
  <si>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</si>
  <si>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</si>
  <si>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</si>
  <si>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</si>
  <si>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</si>
  <si>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</si>
  <si>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</si>
  <si>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</si>
  <si>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</si>
  <si>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</si>
  <si>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</si>
  <si>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</si>
  <si>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</si>
  <si>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</si>
  <si>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</si>
  <si>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</si>
  <si>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</si>
  <si>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</si>
  <si>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</si>
  <si>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</si>
  <si>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</si>
  <si>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</si>
  <si>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</si>
  <si>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</si>
  <si>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</si>
  <si>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</si>
  <si>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</si>
  <si>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</si>
  <si>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</si>
  <si>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</si>
  <si>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</si>
  <si>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</si>
  <si>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</si>
  <si>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</si>
  <si>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</si>
  <si>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</si>
  <si>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</si>
  <si>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</si>
  <si>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</si>
  <si>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</si>
  <si>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</si>
  <si>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</si>
  <si>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</si>
  <si>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</si>
  <si>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</si>
  <si>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</si>
  <si>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</si>
  <si>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</si>
  <si>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</si>
  <si>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</si>
  <si>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</si>
  <si>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</si>
  <si>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</si>
  <si>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</si>
  <si>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</si>
  <si>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</si>
  <si>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</si>
  <si>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</si>
  <si>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</si>
  <si>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</si>
  <si>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</si>
  <si>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</si>
  <si>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</si>
  <si>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</si>
  <si>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</si>
  <si>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</si>
  <si>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</si>
  <si>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</si>
  <si>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</si>
  <si>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</si>
  <si>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</si>
  <si>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</si>
  <si>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</si>
  <si>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</si>
  <si>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</si>
  <si>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</si>
  <si>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</si>
  <si>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</si>
  <si>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</si>
  <si>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</si>
  <si>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</si>
  <si>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</si>
  <si>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</si>
  <si>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</si>
  <si>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</si>
  <si>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</si>
  <si>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</si>
  <si>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</si>
  <si>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</si>
  <si>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</si>
  <si>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</si>
  <si>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</si>
  <si>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</si>
  <si>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</si>
  <si>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</si>
  <si>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</si>
  <si>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</si>
  <si>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</si>
  <si>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</si>
  <si>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</si>
  <si>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</si>
  <si>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</si>
  <si>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</si>
  <si>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</si>
  <si>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</si>
  <si>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</si>
  <si>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</si>
  <si>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</si>
  <si>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</si>
  <si>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</si>
  <si>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</si>
  <si>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</si>
  <si>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</si>
  <si>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</si>
  <si>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</si>
  <si>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</si>
  <si>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</si>
  <si>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</si>
  <si>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</si>
  <si>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</si>
  <si>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</si>
  <si>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</si>
  <si>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</si>
  <si>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</si>
  <si>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</si>
  <si>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</si>
  <si>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</si>
  <si>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</si>
  <si>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</si>
  <si>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</si>
  <si>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</si>
  <si>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</si>
  <si>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</si>
  <si>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</si>
  <si>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</si>
  <si>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</si>
  <si>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</si>
  <si>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</si>
  <si>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</si>
  <si>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</si>
  <si>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</si>
  <si>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</si>
  <si>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</si>
  <si>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</si>
  <si>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</si>
  <si>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</si>
  <si>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</si>
  <si>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</si>
  <si>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</si>
  <si>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</si>
  <si>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</si>
  <si>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</si>
  <si>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</si>
  <si>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</si>
  <si>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</si>
  <si>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</si>
  <si>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</si>
  <si>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</si>
  <si>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</si>
  <si>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</si>
  <si>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</si>
  <si>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</si>
  <si>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</si>
  <si>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</si>
  <si>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</si>
  <si>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</si>
  <si>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</si>
  <si>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</si>
  <si>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</si>
  <si>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</si>
  <si>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</si>
  <si>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</si>
  <si>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</si>
  <si>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</si>
  <si>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</si>
  <si>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</si>
  <si>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</si>
  <si>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</si>
  <si>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</si>
  <si>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</si>
  <si>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</si>
  <si>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</si>
  <si>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</si>
  <si>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</si>
  <si>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</si>
  <si>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</si>
  <si>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</si>
  <si>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</si>
  <si>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</si>
  <si>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</si>
  <si>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</si>
  <si>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</si>
  <si>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</si>
  <si>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</si>
  <si>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</si>
  <si>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</si>
  <si>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</si>
  <si>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</si>
  <si>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</si>
  <si>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</si>
  <si>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</si>
  <si>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</si>
  <si>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</si>
  <si>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</si>
  <si>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</si>
  <si>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</si>
  <si>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</si>
  <si>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</si>
  <si>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</si>
  <si>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</si>
  <si>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</si>
  <si>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</si>
  <si>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</si>
  <si>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</si>
  <si>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</si>
  <si>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</si>
  <si>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</si>
  <si>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</si>
  <si>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</si>
  <si>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</si>
  <si>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</si>
  <si>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</si>
  <si>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</si>
  <si>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</si>
  <si>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</si>
  <si>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</si>
  <si>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</si>
  <si>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</si>
  <si>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</si>
  <si>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</si>
  <si>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</si>
  <si>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</si>
  <si>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</si>
  <si>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</si>
  <si>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</si>
  <si>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</si>
  <si>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</si>
  <si>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</si>
  <si>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</si>
  <si>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</si>
  <si>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</si>
  <si>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</si>
  <si>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</si>
  <si>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</si>
  <si>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</si>
  <si>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</si>
  <si>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</si>
  <si>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</si>
  <si>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</si>
  <si>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</si>
  <si>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</si>
  <si>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</si>
  <si>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</si>
  <si>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</si>
  <si>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</si>
  <si>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</si>
  <si>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</si>
  <si>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</si>
  <si>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</si>
  <si>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</si>
  <si>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</si>
  <si>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</si>
  <si>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</si>
  <si>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</si>
  <si>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</si>
  <si>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</si>
  <si>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</si>
  <si>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</si>
  <si>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</si>
  <si>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</si>
  <si>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</si>
  <si>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</si>
  <si>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</si>
  <si>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</si>
  <si>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</si>
  <si>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</si>
  <si>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</si>
  <si>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</si>
  <si>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</si>
  <si>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</si>
  <si>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</si>
  <si>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</si>
  <si>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</si>
  <si>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</si>
  <si>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</si>
  <si>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</si>
  <si>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</si>
  <si>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</si>
  <si>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</si>
  <si>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</si>
  <si>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</si>
  <si>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</si>
  <si>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</si>
  <si>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</si>
  <si>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</si>
  <si>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</si>
  <si>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</si>
  <si>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</si>
  <si>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</si>
  <si>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</si>
  <si>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</si>
  <si>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</si>
  <si>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</si>
  <si>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</si>
  <si>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</si>
  <si>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</si>
  <si>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</si>
  <si>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</si>
  <si>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</si>
  <si>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</si>
  <si>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</si>
  <si>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</si>
  <si>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</si>
  <si>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</si>
  <si>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</si>
  <si>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</si>
  <si>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</si>
  <si>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</si>
  <si>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</si>
  <si>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</si>
  <si>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</si>
  <si>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</si>
  <si>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</si>
  <si>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</si>
  <si>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</si>
  <si>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</si>
  <si>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</si>
  <si>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</si>
  <si>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</si>
  <si>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</si>
  <si>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</si>
  <si>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</si>
  <si>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</si>
  <si>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</si>
  <si>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</si>
  <si>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</si>
  <si>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</si>
  <si>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</si>
  <si>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</si>
  <si>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</si>
  <si>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</si>
  <si>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</si>
  <si>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</si>
  <si>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</si>
  <si>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</si>
  <si>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</si>
  <si>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</si>
  <si>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</si>
  <si>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</si>
  <si>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</si>
  <si>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</si>
  <si>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</si>
  <si>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</si>
  <si>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</si>
  <si>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</si>
  <si>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</si>
  <si>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</si>
  <si>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</si>
  <si>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</si>
  <si>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</si>
  <si>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</si>
  <si>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</si>
  <si>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</si>
  <si>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</si>
  <si>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</si>
  <si>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</si>
  <si>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</si>
  <si>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</si>
  <si>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</si>
  <si>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</si>
  <si>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</si>
  <si>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</si>
  <si>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</si>
  <si>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</si>
  <si>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</si>
  <si>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</si>
  <si>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</si>
  <si>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</si>
  <si>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</si>
  <si>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</si>
  <si>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</si>
  <si>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</si>
  <si>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</si>
  <si>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</si>
  <si>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</si>
  <si>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</si>
  <si>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</si>
  <si>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</si>
  <si>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</si>
  <si>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</si>
  <si>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</si>
  <si>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</si>
  <si>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</si>
  <si>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</si>
  <si>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</si>
  <si>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</si>
  <si>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</si>
  <si>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</si>
  <si>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</si>
  <si>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</si>
  <si>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</si>
  <si>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</si>
  <si>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</si>
  <si>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</si>
  <si>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</si>
  <si>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</si>
  <si>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</si>
  <si>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</si>
  <si>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</si>
  <si>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</si>
  <si>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</si>
  <si>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</si>
  <si>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</si>
  <si>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</si>
  <si>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</si>
  <si>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</si>
  <si>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</si>
  <si>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</si>
  <si>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</si>
  <si>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</si>
  <si>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</si>
  <si>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</si>
  <si>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</si>
  <si>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</si>
  <si>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</si>
  <si>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</si>
  <si>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</si>
  <si>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</si>
  <si>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</si>
  <si>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</si>
  <si>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</si>
  <si>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</si>
  <si>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</si>
  <si>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</si>
  <si>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</si>
  <si>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</si>
  <si>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</si>
  <si>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</si>
  <si>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</si>
  <si>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</si>
  <si>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</si>
  <si>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</si>
  <si>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</si>
  <si>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</si>
  <si>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</si>
  <si>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</si>
  <si>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</si>
  <si>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</si>
  <si>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</si>
  <si>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</si>
  <si>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</si>
  <si>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</si>
  <si>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</si>
  <si>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</si>
  <si>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</si>
  <si>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</si>
  <si>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</si>
  <si>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</si>
  <si>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</si>
  <si>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</si>
  <si>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</si>
  <si>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</si>
  <si>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</si>
  <si>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</si>
  <si>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</si>
  <si>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</si>
  <si>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</si>
  <si>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</si>
  <si>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</si>
  <si>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</si>
  <si>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</si>
  <si>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</si>
  <si>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</si>
  <si>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</si>
  <si>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</si>
  <si>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</si>
  <si>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</si>
  <si>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</si>
  <si>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</si>
  <si>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</si>
  <si>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</si>
  <si>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</si>
  <si>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</si>
  <si>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</si>
  <si>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</si>
  <si>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</si>
  <si>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</si>
  <si>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</si>
  <si>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</si>
  <si>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</si>
  <si>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</si>
  <si>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</si>
  <si>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</si>
  <si>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</si>
  <si>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</si>
  <si>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</si>
  <si>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</si>
  <si>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</si>
  <si>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</si>
  <si>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</si>
  <si>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</si>
  <si>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</si>
  <si>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</si>
  <si>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</si>
  <si>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</si>
  <si>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</si>
  <si>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</si>
  <si>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</si>
  <si>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</si>
  <si>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</si>
  <si>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</si>
  <si>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</si>
  <si>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</si>
  <si>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</si>
  <si>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</si>
  <si>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</si>
  <si>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</si>
  <si>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</si>
  <si>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</si>
  <si>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</si>
  <si>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</si>
  <si>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</si>
  <si>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</si>
  <si>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</si>
  <si>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</si>
  <si>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</si>
  <si>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</si>
  <si>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</si>
  <si>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</si>
  <si>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</si>
  <si>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</si>
  <si>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</si>
  <si>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</si>
  <si>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</si>
  <si>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</si>
  <si>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</si>
  <si>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</si>
  <si>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</si>
  <si>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</si>
  <si>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</si>
  <si>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</si>
  <si>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</si>
  <si>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</si>
  <si>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</si>
  <si>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</si>
  <si>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</si>
  <si>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</si>
  <si>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</si>
  <si>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</si>
  <si>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</si>
  <si>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</si>
  <si>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</si>
  <si>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</si>
  <si>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</si>
  <si>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</si>
  <si>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</si>
  <si>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</si>
  <si>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</si>
  <si>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</si>
  <si>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</si>
  <si>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</si>
  <si>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</si>
  <si>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</si>
  <si>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</si>
  <si>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</si>
  <si>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</si>
  <si>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</si>
  <si>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</si>
  <si>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</si>
  <si>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</si>
  <si>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</si>
  <si>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</si>
  <si>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</si>
  <si>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</si>
  <si>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</si>
  <si>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</si>
  <si>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</si>
  <si>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</si>
  <si>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</si>
  <si>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</si>
  <si>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</si>
  <si>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</si>
  <si>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</si>
  <si>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</si>
  <si>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</si>
  <si>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</si>
  <si>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</si>
  <si>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</si>
  <si>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</si>
  <si>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</si>
  <si>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</si>
  <si>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</si>
  <si>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</si>
  <si>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</si>
  <si>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</si>
  <si>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</si>
  <si>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</si>
  <si>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</si>
  <si>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</si>
  <si>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</si>
  <si>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</si>
  <si>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</si>
  <si>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</si>
  <si>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</si>
  <si>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</si>
  <si>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</si>
  <si>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</si>
  <si>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</si>
  <si>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</si>
  <si>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</si>
  <si>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</si>
  <si>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</si>
  <si>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</si>
  <si>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</si>
  <si>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</si>
  <si>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</si>
  <si>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</si>
  <si>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</si>
  <si>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</si>
  <si>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</si>
  <si>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</si>
  <si>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</si>
  <si>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</si>
  <si>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</si>
  <si>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</si>
  <si>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</si>
  <si>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</si>
  <si>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</si>
  <si>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</si>
  <si>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</si>
  <si>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</si>
  <si>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</si>
  <si>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</si>
  <si>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</si>
  <si>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</si>
  <si>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</si>
  <si>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</si>
  <si>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</si>
  <si>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</si>
  <si>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</si>
  <si>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</si>
  <si>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</si>
  <si>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</si>
  <si>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</si>
  <si>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</si>
  <si>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</si>
  <si>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</si>
  <si>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</si>
  <si>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</si>
  <si>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</si>
  <si>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</si>
  <si>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</si>
  <si>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</si>
  <si>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</si>
  <si>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</si>
  <si>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</si>
  <si>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</si>
  <si>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</si>
  <si>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</si>
  <si>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</si>
  <si>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</si>
  <si>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</si>
  <si>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</si>
  <si>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</si>
  <si>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</si>
  <si>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</si>
  <si>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</si>
  <si>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</si>
  <si>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</si>
  <si>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</si>
  <si>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</si>
  <si>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</si>
  <si>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</si>
  <si>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</si>
  <si>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</si>
  <si>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</si>
  <si>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</si>
  <si>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</si>
  <si>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</si>
  <si>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</si>
  <si>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</si>
  <si>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</si>
  <si>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</si>
  <si>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</si>
  <si>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</si>
  <si>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</si>
  <si>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</si>
  <si>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</si>
  <si>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</si>
  <si>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</si>
  <si>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</si>
  <si>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</si>
  <si>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</si>
  <si>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</si>
  <si>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</si>
  <si>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</si>
  <si>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</si>
  <si>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</si>
  <si>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</si>
  <si>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</si>
  <si>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</si>
  <si>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</si>
  <si>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</si>
  <si>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</si>
  <si>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</si>
  <si>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</si>
  <si>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</si>
  <si>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</si>
  <si>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</si>
  <si>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</si>
  <si>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</si>
  <si>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</si>
  <si>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</si>
  <si>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</si>
  <si>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</si>
  <si>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</si>
  <si>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</si>
  <si>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</si>
  <si>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</si>
  <si>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</si>
  <si>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</si>
  <si>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</si>
  <si>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</si>
  <si>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</si>
  <si>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</si>
  <si>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</si>
  <si>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</si>
  <si>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</si>
  <si>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</si>
  <si>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</si>
  <si>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</si>
  <si>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</si>
  <si>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</si>
  <si>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</si>
  <si>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</si>
  <si>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</si>
  <si>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</si>
  <si>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</si>
  <si>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</si>
  <si>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</si>
  <si>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</si>
  <si>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</si>
  <si>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</si>
  <si>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</si>
  <si>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</si>
  <si>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</si>
  <si>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</si>
  <si>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</si>
  <si>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</si>
  <si>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</si>
  <si>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</si>
  <si>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</si>
  <si>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</si>
  <si>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</si>
  <si>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</si>
  <si>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</si>
  <si>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</si>
  <si>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</si>
  <si>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</si>
  <si>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</si>
  <si>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</si>
  <si>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</si>
  <si>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</si>
  <si>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</si>
  <si>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</si>
  <si>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</si>
  <si>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</si>
  <si>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</si>
  <si>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</si>
  <si>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</si>
  <si>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</si>
  <si>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</si>
  <si>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</si>
  <si>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</si>
  <si>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</si>
  <si>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</si>
  <si>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</si>
  <si>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</si>
  <si>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</si>
  <si>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</si>
  <si>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</si>
  <si>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</si>
  <si>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</si>
  <si>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</si>
  <si>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</si>
  <si>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</si>
  <si>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</si>
  <si>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</si>
  <si>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</si>
  <si>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</si>
  <si>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</si>
  <si>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</si>
  <si>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</si>
  <si>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</si>
  <si>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</si>
  <si>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</si>
  <si>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</si>
  <si>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</si>
  <si>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</si>
  <si>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</si>
  <si>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</si>
  <si>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</si>
  <si>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</si>
  <si>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</si>
  <si>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</si>
  <si>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</si>
  <si>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</si>
  <si>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</si>
  <si>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</si>
  <si>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</si>
  <si>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</si>
  <si>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</si>
  <si>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</si>
  <si>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</si>
  <si>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</si>
  <si>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</si>
  <si>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</si>
  <si>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</si>
  <si>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</si>
  <si>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</si>
  <si>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</si>
  <si>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</si>
  <si>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</si>
  <si>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</si>
  <si>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</si>
  <si>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</si>
  <si>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</si>
  <si>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</si>
  <si>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</si>
  <si>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</si>
  <si>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</si>
  <si>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</si>
  <si>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</si>
  <si>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</si>
  <si>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</si>
  <si>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</si>
  <si>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</si>
  <si>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</si>
  <si>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</si>
  <si>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</si>
  <si>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</si>
  <si>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</si>
  <si>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</si>
  <si>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</si>
  <si>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</si>
  <si>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</si>
  <si>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</si>
  <si>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</si>
  <si>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</si>
  <si>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</si>
  <si>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</si>
  <si>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</si>
  <si>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</si>
  <si>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</si>
  <si>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</si>
  <si>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</si>
  <si>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</si>
  <si>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</si>
  <si>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</si>
  <si>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</si>
  <si>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</si>
  <si>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</si>
  <si>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</si>
  <si>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</si>
  <si>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</si>
  <si>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</si>
  <si>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</si>
  <si>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</si>
  <si>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</si>
  <si>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</si>
  <si>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</si>
  <si>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</si>
  <si>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</si>
  <si>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</si>
  <si>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</si>
  <si>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</si>
  <si>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</si>
  <si>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</si>
  <si>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</si>
  <si>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</si>
  <si>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</si>
  <si>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</si>
  <si>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</si>
  <si>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</si>
  <si>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</si>
  <si>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</si>
  <si>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</si>
  <si>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</si>
  <si>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</si>
  <si>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</si>
  <si>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</si>
  <si>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</si>
  <si>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</si>
  <si>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</si>
  <si>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</si>
  <si>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</si>
  <si>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</si>
  <si>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</si>
  <si>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</si>
  <si>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</si>
  <si>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</si>
  <si>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</si>
  <si>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</si>
  <si>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</si>
  <si>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</si>
  <si>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</si>
  <si>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</si>
  <si>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</si>
  <si>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</si>
  <si>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</si>
  <si>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</si>
  <si>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</si>
  <si>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</si>
  <si>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</si>
  <si>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</si>
  <si>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</si>
  <si>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</si>
  <si>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</si>
  <si>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</si>
  <si>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</si>
  <si>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</si>
  <si>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</si>
  <si>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</si>
  <si>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</si>
  <si>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</si>
  <si>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</si>
  <si>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</si>
  <si>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</si>
  <si>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</si>
  <si>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</si>
  <si>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</si>
  <si>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</si>
  <si>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</si>
  <si>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</si>
  <si>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</si>
  <si>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</si>
  <si>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</si>
  <si>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</si>
  <si>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</si>
  <si>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</si>
  <si>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</si>
  <si>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</si>
  <si>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</si>
  <si>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</si>
  <si>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</si>
  <si>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</si>
  <si>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</si>
  <si>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</si>
  <si>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</si>
  <si>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</si>
  <si>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</si>
  <si>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</si>
  <si>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</si>
  <si>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</si>
  <si>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</si>
  <si>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</si>
  <si>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</si>
  <si>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</si>
  <si>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</si>
  <si>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</si>
  <si>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</si>
  <si>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</si>
  <si>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</si>
  <si>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</si>
  <si>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</si>
  <si>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</si>
  <si>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</si>
  <si>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</si>
  <si>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</si>
  <si>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</si>
  <si>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</si>
  <si>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</si>
  <si>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</si>
  <si>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</si>
  <si>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</si>
  <si>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</si>
  <si>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</si>
  <si>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</si>
  <si>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</si>
  <si>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</si>
  <si>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</si>
  <si>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</si>
  <si>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</si>
  <si>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</si>
  <si>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</si>
  <si>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</si>
  <si>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</si>
  <si>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</si>
  <si>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</si>
  <si>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</si>
  <si>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</si>
  <si>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</si>
  <si>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</si>
  <si>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</si>
  <si>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</si>
  <si>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</si>
  <si>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</si>
  <si>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</si>
  <si>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</si>
  <si>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</si>
  <si>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</si>
  <si>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</si>
  <si>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</si>
  <si>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</si>
  <si>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</si>
  <si>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</si>
  <si>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</si>
  <si>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</si>
  <si>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</si>
  <si>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</si>
  <si>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</si>
  <si>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</si>
  <si>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</si>
  <si>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</si>
  <si>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</si>
  <si>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</si>
  <si>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</si>
  <si>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</si>
  <si>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</si>
  <si>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</si>
  <si>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</si>
  <si>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</si>
  <si>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</si>
  <si>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</si>
  <si>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</si>
  <si>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</si>
  <si>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</si>
  <si>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</si>
  <si>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</si>
  <si>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</si>
  <si>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</si>
  <si>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</si>
  <si>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</si>
  <si>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</si>
  <si>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</si>
  <si>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</si>
  <si>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</si>
  <si>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</si>
  <si>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</si>
  <si>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</si>
  <si>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</si>
  <si>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</si>
  <si>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</si>
  <si>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</si>
  <si>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</si>
  <si>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</si>
  <si>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</si>
  <si>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</si>
  <si>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</si>
  <si>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</si>
  <si>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</si>
  <si>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</si>
  <si>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</si>
  <si>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</si>
  <si>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</si>
  <si>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</si>
  <si>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</si>
  <si>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</si>
  <si>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</si>
  <si>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</si>
  <si>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</si>
  <si>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</si>
  <si>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</si>
  <si>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</si>
  <si>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</si>
  <si>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</si>
  <si>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</si>
  <si>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</si>
  <si>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</si>
  <si>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</si>
  <si>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</si>
  <si>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</si>
  <si>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</si>
  <si>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</si>
  <si>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</si>
  <si>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</si>
  <si>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</si>
  <si>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</si>
  <si>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</si>
  <si>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</si>
  <si>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</si>
  <si>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</si>
  <si>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</si>
  <si>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</si>
  <si>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</si>
  <si>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</si>
  <si>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</si>
  <si>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</si>
  <si>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</si>
  <si>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</si>
  <si>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</si>
  <si>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</si>
  <si>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</si>
  <si>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</si>
  <si>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</si>
  <si>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</si>
  <si>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</si>
  <si>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</si>
  <si>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</si>
  <si>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</si>
  <si>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</si>
  <si>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</si>
  <si>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</si>
  <si>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</si>
  <si>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</si>
  <si>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</si>
  <si>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</si>
  <si>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</si>
  <si>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</si>
  <si>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</si>
  <si>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</si>
  <si>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</si>
  <si>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</si>
  <si>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</si>
  <si>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</si>
  <si>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</si>
  <si>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</si>
  <si>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</si>
  <si>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</si>
  <si>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</si>
  <si>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</si>
  <si>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</si>
  <si>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</si>
  <si>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</si>
  <si>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</si>
  <si>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</si>
  <si>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</si>
  <si>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</si>
  <si>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</si>
  <si>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</si>
  <si>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</si>
  <si>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</si>
  <si>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</si>
  <si>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</si>
  <si>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</si>
  <si>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</si>
  <si>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</si>
  <si>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</si>
  <si>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</si>
  <si>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</si>
  <si>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</si>
  <si>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</si>
  <si>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</si>
  <si>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</si>
  <si>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</si>
  <si>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</si>
  <si>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</si>
  <si>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</si>
  <si>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</si>
  <si>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</si>
  <si>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</si>
  <si>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</si>
  <si>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</si>
  <si>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</si>
  <si>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</si>
  <si>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</si>
  <si>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</si>
  <si>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</si>
  <si>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</si>
  <si>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</si>
  <si>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</si>
  <si>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</si>
  <si>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</si>
  <si>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</si>
  <si>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</si>
  <si>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</si>
  <si>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</si>
  <si>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</si>
  <si>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</si>
  <si>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</si>
  <si>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</si>
  <si>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</si>
  <si>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</si>
  <si>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</si>
  <si>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</si>
  <si>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</si>
  <si>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</si>
  <si>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</si>
  <si>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</si>
  <si>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</si>
  <si>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</si>
  <si>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</si>
  <si>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</si>
  <si>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</si>
  <si>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</si>
  <si>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</si>
  <si>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</si>
  <si>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</si>
  <si>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</si>
  <si>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</si>
  <si>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</si>
  <si>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</si>
  <si>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</si>
  <si>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</si>
  <si>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</si>
  <si>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</si>
  <si>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</si>
  <si>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</si>
  <si>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</si>
  <si>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</si>
  <si>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</si>
  <si>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</si>
  <si>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</si>
  <si>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</si>
  <si>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</si>
  <si>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</si>
  <si>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</si>
  <si>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</si>
  <si>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</si>
  <si>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</si>
  <si>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</si>
  <si>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</si>
  <si>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</si>
  <si>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</si>
  <si>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</si>
  <si>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</si>
  <si>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</si>
  <si>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</si>
  <si>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</si>
  <si>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</si>
  <si>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</si>
  <si>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</si>
  <si>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</si>
  <si>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</si>
  <si>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</si>
  <si>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</si>
  <si>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</si>
  <si>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</si>
  <si>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</si>
  <si>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</si>
  <si>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</si>
  <si>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</si>
  <si>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</si>
  <si>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</si>
  <si>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</si>
  <si>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</si>
  <si>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</si>
  <si>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</si>
  <si>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</si>
  <si>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</si>
  <si>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</si>
  <si>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</si>
  <si>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</si>
  <si>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</si>
  <si>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</si>
  <si>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</si>
  <si>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</si>
  <si>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</si>
  <si>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</si>
  <si>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</si>
  <si>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</si>
  <si>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</si>
  <si>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</si>
  <si>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</si>
  <si>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</si>
  <si>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</si>
  <si>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</si>
  <si>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</si>
  <si>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</si>
  <si>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</si>
  <si>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</si>
  <si>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</si>
  <si>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</si>
  <si>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</si>
  <si>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</si>
  <si>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</si>
  <si>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</si>
  <si>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</si>
  <si>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</si>
  <si>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</si>
  <si>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</si>
  <si>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</si>
  <si>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</si>
  <si>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</si>
  <si>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</si>
  <si>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</si>
  <si>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</si>
  <si>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</si>
  <si>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</si>
  <si>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</si>
  <si>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</si>
  <si>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</si>
  <si>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</si>
  <si>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</si>
  <si>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</si>
  <si>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</si>
  <si>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</si>
  <si>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</si>
  <si>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</si>
  <si>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</si>
  <si>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</si>
  <si>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</si>
  <si>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</si>
  <si>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</si>
  <si>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</si>
  <si>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</si>
  <si>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</si>
  <si>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</si>
  <si>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</si>
  <si>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</si>
  <si>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</si>
  <si>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</si>
  <si>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</si>
  <si>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</si>
  <si>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</si>
  <si>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</si>
  <si>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</si>
  <si>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</si>
  <si>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</si>
  <si>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</si>
  <si>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</si>
  <si>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</si>
  <si>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</si>
  <si>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</si>
  <si>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</si>
  <si>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</si>
  <si>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</si>
  <si>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</si>
  <si>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</si>
  <si>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</si>
  <si>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</si>
  <si>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</si>
  <si>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</si>
  <si>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</si>
  <si>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</si>
  <si>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</si>
  <si>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</si>
  <si>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</si>
  <si>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</si>
  <si>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</si>
  <si>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</si>
  <si>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</si>
  <si>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</si>
  <si>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</si>
  <si>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</si>
  <si>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</si>
  <si>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</si>
  <si>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</si>
  <si>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</si>
  <si>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</si>
  <si>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</si>
  <si>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</si>
  <si>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</si>
  <si>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</si>
  <si>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</si>
  <si>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</si>
  <si>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</si>
  <si>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</si>
  <si>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</si>
  <si>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</si>
  <si>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</si>
  <si>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</si>
  <si>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</si>
  <si>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</si>
  <si>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</si>
  <si>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</si>
  <si>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</si>
  <si>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</si>
  <si>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</si>
  <si>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</si>
  <si>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</si>
  <si>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</si>
  <si>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</si>
  <si>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</si>
  <si>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</si>
  <si>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</si>
  <si>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</si>
  <si>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</si>
  <si>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</si>
  <si>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</si>
  <si>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</si>
  <si>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</si>
  <si>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</si>
  <si>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</si>
  <si>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</si>
  <si>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</si>
  <si>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</si>
  <si>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</si>
  <si>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</si>
  <si>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</si>
  <si>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</si>
  <si>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</si>
  <si>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</si>
  <si>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</si>
  <si>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</si>
  <si>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</si>
  <si>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</si>
  <si>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</si>
  <si>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</si>
  <si>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</si>
  <si>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</si>
  <si>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</si>
  <si>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</si>
  <si>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</si>
  <si>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</si>
  <si>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</si>
  <si>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</si>
  <si>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</si>
  <si>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</si>
  <si>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</si>
  <si>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</si>
  <si>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</si>
  <si>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</si>
  <si>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</si>
  <si>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</si>
  <si>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</si>
  <si>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</si>
  <si>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</si>
  <si>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</si>
  <si>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</si>
  <si>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</si>
  <si>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</si>
  <si>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</si>
  <si>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</si>
  <si>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</si>
  <si>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</si>
  <si>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</si>
  <si>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</si>
  <si>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</si>
  <si>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</si>
  <si>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</si>
  <si>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</si>
  <si>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</si>
  <si>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</si>
  <si>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</si>
  <si>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</si>
  <si>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</si>
  <si>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</si>
  <si>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</si>
  <si>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</si>
  <si>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</si>
  <si>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</si>
  <si>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</si>
  <si>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</si>
  <si>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</si>
  <si>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</si>
  <si>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</si>
  <si>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</si>
  <si>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</si>
  <si>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</si>
  <si>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</si>
  <si>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</si>
  <si>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</si>
  <si>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</si>
  <si>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</si>
  <si>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</si>
  <si>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</si>
  <si>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</si>
  <si>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</si>
  <si>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</si>
  <si>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</si>
  <si>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</si>
  <si>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</si>
  <si>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</si>
  <si>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</si>
  <si>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</si>
  <si>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</si>
  <si>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</si>
  <si>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</si>
  <si>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</si>
  <si>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</si>
  <si>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</si>
  <si>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</si>
  <si>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</si>
  <si>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</si>
  <si>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</si>
  <si>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</si>
  <si>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</si>
  <si>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</si>
  <si>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</si>
  <si>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</si>
  <si>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</si>
  <si>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</si>
  <si>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</si>
  <si>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</si>
  <si>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</si>
  <si>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</si>
  <si>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</si>
  <si>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</si>
  <si>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</si>
  <si>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</si>
  <si>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</si>
  <si>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</si>
  <si>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</si>
  <si>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</si>
  <si>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</si>
  <si>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</si>
  <si>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</si>
  <si>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</si>
  <si>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</si>
  <si>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</si>
  <si>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</si>
  <si>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</si>
  <si>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</si>
  <si>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</si>
  <si>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</si>
  <si>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</si>
  <si>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</si>
  <si>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</si>
  <si>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</si>
  <si>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</si>
  <si>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</si>
  <si>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</si>
  <si>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</si>
  <si>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</si>
  <si>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</si>
  <si>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</si>
  <si>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</si>
  <si>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</si>
  <si>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</si>
  <si>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</si>
  <si>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</si>
  <si>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</si>
  <si>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</si>
  <si>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</si>
  <si>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</si>
  <si>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</si>
  <si>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</si>
  <si>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</si>
  <si>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</si>
  <si>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</si>
  <si>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</si>
  <si>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</si>
  <si>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</si>
  <si>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</si>
  <si>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</si>
  <si>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</si>
  <si>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</si>
  <si>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</si>
  <si>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</si>
  <si>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</si>
  <si>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</si>
  <si>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</si>
  <si>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</si>
  <si>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</si>
  <si>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</si>
  <si>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</si>
  <si>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</si>
  <si>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</si>
  <si>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</si>
  <si>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</si>
  <si>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</si>
  <si>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</si>
  <si>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</si>
  <si>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</si>
  <si>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</si>
  <si>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</si>
  <si>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</si>
  <si>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</si>
  <si>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</si>
  <si>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</si>
  <si>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</si>
  <si>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</si>
  <si>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</si>
  <si>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</si>
  <si>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</si>
  <si>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</si>
  <si>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</si>
  <si>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</si>
  <si>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</si>
  <si>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</si>
  <si>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</si>
  <si>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</si>
  <si>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</si>
  <si>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</si>
  <si>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</si>
  <si>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</si>
  <si>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</si>
  <si>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</si>
  <si>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</si>
  <si>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</si>
  <si>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</si>
  <si>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</si>
  <si>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</si>
  <si>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</si>
  <si>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</si>
  <si>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</si>
  <si>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</si>
  <si>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</si>
  <si>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</si>
  <si>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</si>
  <si>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</si>
  <si>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</si>
  <si>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</si>
  <si>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</si>
  <si>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</si>
  <si>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</si>
  <si>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</si>
  <si>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</si>
  <si>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</si>
  <si>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</si>
  <si>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</si>
  <si>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</si>
  <si>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</si>
  <si>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</si>
  <si>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</si>
  <si>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</si>
  <si>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</si>
  <si>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</si>
  <si>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</si>
  <si>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</si>
  <si>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</si>
  <si>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</si>
  <si>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</si>
  <si>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</si>
  <si>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</si>
  <si>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</si>
  <si>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</si>
  <si>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</si>
  <si>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</si>
  <si>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</si>
  <si>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</si>
  <si>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</si>
  <si>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</si>
  <si>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</si>
  <si>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</si>
  <si>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</si>
  <si>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</si>
  <si>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</si>
  <si>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</si>
  <si>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</si>
  <si>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</si>
  <si>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</si>
  <si>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</si>
  <si>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</si>
  <si>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</si>
  <si>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</si>
  <si>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</si>
  <si>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</si>
  <si>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</si>
  <si>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</si>
  <si>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</si>
  <si>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</si>
  <si>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</si>
  <si>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</si>
  <si>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</si>
  <si>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</si>
  <si>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</si>
  <si>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</si>
  <si>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</si>
  <si>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</si>
  <si>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</si>
  <si>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</si>
  <si>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</si>
  <si>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</si>
  <si>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</si>
  <si>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</si>
  <si>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</si>
  <si>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</si>
  <si>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</si>
  <si>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</si>
  <si>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</si>
  <si>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</si>
  <si>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</si>
  <si>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</si>
  <si>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</si>
  <si>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</si>
  <si>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</si>
  <si>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</si>
  <si>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</si>
  <si>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</si>
  <si>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</si>
  <si>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</si>
  <si>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</si>
  <si>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</si>
  <si>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</si>
  <si>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</si>
  <si>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</si>
  <si>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</si>
  <si>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</si>
  <si>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</si>
  <si>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</si>
  <si>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</si>
  <si>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</si>
  <si>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</si>
  <si>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</si>
  <si>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</si>
  <si>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</si>
  <si>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</si>
  <si>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</si>
  <si>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</si>
  <si>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</si>
  <si>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</si>
  <si>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</si>
  <si>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</si>
  <si>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</si>
  <si>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</si>
  <si>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</si>
  <si>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</si>
  <si>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</si>
  <si>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</si>
  <si>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</si>
  <si>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</si>
  <si>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</si>
  <si>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</si>
  <si>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</si>
  <si>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</si>
  <si>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</si>
  <si>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</si>
  <si>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</si>
  <si>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</si>
  <si>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</si>
  <si>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</si>
  <si>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</si>
  <si>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</si>
  <si>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</si>
  <si>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</si>
  <si>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</si>
  <si>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</si>
  <si>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</si>
  <si>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</si>
  <si>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</si>
  <si>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</si>
  <si>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</si>
  <si>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</si>
  <si>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</si>
  <si>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</si>
  <si>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</si>
  <si>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</si>
  <si>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</si>
  <si>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</si>
  <si>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</si>
  <si>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</si>
  <si>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</si>
  <si>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</si>
  <si>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</si>
  <si>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</si>
  <si>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</si>
  <si>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</si>
  <si>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</si>
  <si>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</si>
  <si>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</si>
  <si>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</si>
  <si>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</si>
  <si>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</si>
  <si>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</si>
  <si>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</si>
  <si>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</si>
  <si>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</si>
  <si>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</si>
  <si>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</si>
  <si>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</si>
  <si>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</si>
  <si>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</si>
  <si>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</si>
  <si>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</si>
  <si>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</si>
  <si>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</si>
  <si>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</si>
  <si>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</si>
  <si>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</si>
  <si>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</si>
  <si>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</si>
  <si>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</si>
  <si>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</si>
  <si>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</si>
  <si>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</si>
  <si>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</si>
  <si>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</si>
  <si>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</si>
  <si>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</si>
  <si>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</si>
  <si>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</si>
  <si>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</si>
  <si>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</si>
  <si>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</si>
  <si>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</si>
  <si>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</si>
  <si>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</si>
  <si>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</si>
  <si>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</si>
  <si>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</si>
  <si>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</si>
  <si>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</si>
  <si>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</si>
  <si>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</si>
  <si>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</si>
  <si>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</si>
  <si>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</si>
  <si>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</si>
  <si>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</si>
  <si>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</si>
  <si>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</si>
  <si>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</si>
  <si>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</si>
  <si>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</si>
  <si>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</si>
  <si>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</si>
  <si>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</si>
  <si>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</si>
  <si>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</si>
  <si>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</si>
  <si>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</si>
  <si>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</si>
  <si>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</si>
  <si>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</si>
  <si>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</si>
  <si>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</si>
  <si>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</si>
  <si>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</si>
  <si>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</si>
  <si>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</si>
  <si>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</si>
  <si>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</si>
  <si>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</si>
  <si>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</si>
  <si>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</si>
  <si>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</si>
  <si>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</si>
  <si>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</si>
  <si>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</si>
  <si>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</si>
  <si>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</si>
  <si>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</si>
  <si>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</si>
  <si>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</si>
  <si>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</si>
  <si>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</si>
  <si>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</si>
  <si>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</si>
  <si>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</si>
  <si>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</si>
  <si>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</si>
  <si>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</si>
  <si>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</si>
  <si>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</si>
  <si>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</si>
  <si>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</si>
  <si>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</si>
  <si>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</si>
  <si>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</si>
  <si>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</si>
  <si>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</si>
  <si>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</si>
  <si>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</si>
  <si>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</si>
  <si>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</si>
  <si>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</si>
  <si>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</si>
  <si>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</si>
  <si>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</si>
  <si>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</si>
  <si>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</si>
  <si>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</si>
  <si>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</si>
  <si>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</si>
  <si>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</si>
  <si>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</si>
  <si>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</si>
  <si>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</si>
  <si>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</si>
  <si>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</si>
  <si>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</si>
  <si>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</si>
  <si>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</si>
  <si>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</si>
  <si>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</si>
  <si>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</si>
  <si>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</si>
  <si>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</si>
  <si>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</si>
  <si>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</si>
  <si>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</si>
  <si>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</si>
  <si>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</si>
  <si>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</si>
  <si>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</si>
  <si>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</si>
  <si>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</si>
  <si>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</si>
  <si>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</si>
  <si>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</si>
  <si>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</si>
  <si>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</si>
  <si>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</si>
  <si>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</si>
  <si>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</si>
  <si>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</si>
  <si>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</si>
  <si>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</si>
  <si>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</si>
  <si>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</si>
  <si>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</si>
  <si>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</si>
  <si>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</si>
  <si>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</si>
  <si>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</si>
  <si>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</si>
  <si>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</si>
  <si>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</si>
  <si>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</si>
  <si>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</si>
  <si>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</si>
  <si>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</si>
  <si>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</si>
  <si>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</si>
  <si>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</si>
  <si>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</si>
  <si>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</si>
  <si>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</si>
  <si>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</si>
  <si>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</si>
  <si>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</si>
  <si>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</si>
  <si>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</si>
  <si>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</si>
  <si>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</si>
  <si>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</si>
  <si>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</si>
  <si>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</si>
  <si>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</si>
  <si>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</si>
  <si>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</si>
  <si>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</si>
  <si>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</si>
  <si>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</si>
  <si>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</si>
  <si>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</si>
  <si>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</si>
  <si>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</si>
  <si>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</si>
  <si>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</si>
  <si>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</si>
  <si>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</si>
  <si>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</si>
  <si>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</si>
  <si>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</si>
  <si>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</si>
  <si>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</si>
  <si>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</si>
  <si>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</si>
  <si>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</si>
  <si>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</si>
  <si>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</si>
  <si>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</si>
  <si>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</si>
  <si>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</si>
  <si>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</si>
  <si>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</si>
  <si>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</si>
  <si>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</si>
  <si>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</si>
  <si>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</si>
  <si>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</si>
  <si>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</si>
  <si>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</si>
  <si>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</si>
  <si>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</si>
  <si>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</si>
  <si>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</si>
  <si>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</si>
  <si>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</si>
  <si>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</si>
  <si>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</si>
  <si>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</si>
  <si>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</si>
  <si>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</si>
  <si>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</si>
  <si>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</si>
  <si>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</si>
  <si>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</si>
  <si>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</si>
  <si>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</si>
  <si>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</si>
  <si>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</si>
  <si>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</si>
  <si>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</si>
  <si>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</si>
  <si>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</si>
  <si>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</si>
  <si>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</si>
  <si>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</si>
  <si>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</si>
  <si>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</si>
  <si>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</si>
  <si>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</si>
  <si>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</si>
  <si>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</si>
  <si>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</si>
  <si>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</si>
  <si>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</si>
  <si>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</si>
  <si>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</si>
  <si>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</si>
  <si>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</si>
  <si>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</si>
  <si>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</si>
  <si>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</si>
  <si>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</si>
  <si>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</si>
  <si>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</si>
  <si>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</si>
  <si>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</si>
  <si>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</si>
  <si>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</si>
  <si>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</si>
  <si>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</si>
  <si>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</si>
  <si>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</si>
  <si>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</si>
  <si>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</si>
  <si>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</si>
  <si>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</si>
  <si>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</si>
  <si>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</si>
  <si>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</si>
  <si>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</si>
  <si>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</si>
  <si>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</si>
  <si>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</si>
  <si>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</si>
  <si>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</si>
  <si>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</si>
  <si>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</si>
  <si>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</si>
  <si>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</si>
  <si>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</si>
  <si>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</si>
  <si>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</si>
  <si>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</si>
  <si>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</si>
  <si>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</si>
  <si>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</si>
  <si>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</si>
  <si>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</si>
  <si>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</si>
  <si>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</si>
  <si>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</si>
  <si>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</si>
  <si>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</si>
  <si>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</si>
  <si>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</si>
  <si>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</si>
  <si>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</si>
  <si>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</si>
  <si>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</si>
  <si>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</si>
  <si>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</si>
  <si>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</si>
  <si>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</si>
  <si>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</si>
  <si>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</si>
  <si>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</si>
  <si>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</si>
  <si>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</si>
  <si>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</si>
  <si>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</si>
  <si>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</si>
  <si>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</si>
  <si>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</si>
  <si>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</si>
  <si>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</si>
  <si>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</si>
  <si>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</si>
  <si>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</si>
  <si>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</si>
  <si>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</si>
  <si>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</si>
  <si>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</si>
  <si>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</si>
  <si>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</si>
  <si>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</si>
  <si>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</si>
  <si>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</si>
  <si>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</si>
  <si>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</si>
  <si>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</si>
  <si>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</si>
  <si>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</si>
  <si>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</si>
  <si>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</si>
  <si>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</si>
  <si>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</si>
  <si>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</si>
  <si>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</si>
  <si>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</si>
  <si>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</si>
  <si>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</si>
  <si>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</si>
  <si>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</si>
  <si>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</si>
  <si>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</si>
  <si>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</si>
  <si>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</si>
  <si>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</si>
  <si>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</si>
  <si>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</si>
  <si>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</si>
  <si>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</si>
  <si>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</si>
  <si>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</si>
  <si>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</si>
  <si>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</si>
  <si>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</si>
  <si>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</si>
  <si>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</si>
  <si>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</si>
  <si>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</si>
  <si>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</si>
  <si>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</si>
  <si>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</si>
  <si>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</si>
  <si>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</si>
  <si>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</si>
  <si>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</si>
  <si>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</si>
  <si>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</si>
  <si>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</si>
  <si>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</si>
  <si>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</si>
  <si>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</si>
  <si>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</si>
  <si>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</si>
  <si>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</si>
  <si>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</si>
  <si>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</si>
  <si>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</si>
  <si>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</si>
  <si>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</si>
  <si>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</si>
  <si>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</si>
  <si>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</si>
  <si>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</si>
  <si>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</si>
  <si>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</si>
  <si>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</si>
  <si>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</si>
  <si>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</si>
  <si>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</si>
  <si>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</si>
  <si>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</si>
  <si>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</si>
  <si>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</si>
  <si>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</si>
  <si>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</si>
  <si>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</si>
  <si>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</si>
  <si>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</si>
  <si>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</si>
  <si>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</si>
  <si>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</si>
  <si>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</si>
  <si>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</si>
  <si>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</si>
  <si>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</si>
  <si>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</si>
  <si>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</si>
  <si>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</si>
  <si>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</si>
  <si>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</si>
  <si>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</si>
  <si>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</si>
  <si>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</si>
  <si>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</si>
  <si>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</si>
  <si>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</si>
  <si>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</si>
  <si>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</si>
  <si>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</si>
  <si>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</si>
  <si>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</si>
  <si>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</si>
  <si>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</si>
  <si>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</si>
  <si>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</si>
  <si>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</si>
  <si>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</si>
  <si>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</si>
  <si>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</si>
  <si>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</si>
  <si>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</si>
  <si>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</si>
  <si>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</si>
  <si>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</si>
  <si>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</si>
  <si>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</si>
  <si>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</si>
  <si>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</si>
  <si>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</si>
  <si>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</si>
  <si>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</si>
  <si>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</si>
  <si>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</si>
  <si>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</si>
  <si>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</si>
  <si>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</si>
  <si>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</si>
  <si>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</si>
  <si>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</si>
  <si>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</si>
  <si>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</si>
  <si>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</si>
  <si>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</si>
  <si>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</si>
  <si>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</si>
  <si>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</si>
  <si>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</si>
  <si>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</si>
  <si>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</si>
  <si>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</si>
  <si>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</si>
  <si>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</si>
  <si>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</si>
  <si>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</si>
  <si>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</si>
  <si>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</si>
  <si>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</si>
  <si>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</si>
  <si>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</si>
  <si>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</si>
  <si>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</si>
  <si>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</si>
  <si>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</si>
  <si>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</si>
  <si>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</si>
  <si>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</si>
  <si>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</si>
  <si>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</si>
  <si>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</si>
  <si>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</si>
  <si>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</si>
  <si>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</si>
  <si>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</si>
  <si>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</si>
  <si>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</si>
  <si>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</si>
  <si>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</si>
  <si>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</si>
  <si>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</si>
  <si>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</si>
  <si>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</si>
  <si>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</si>
  <si>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</si>
  <si>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</si>
  <si>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</si>
  <si>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</si>
  <si>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</si>
  <si>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</si>
  <si>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</si>
  <si>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</si>
  <si>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</si>
  <si>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</si>
  <si>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</si>
  <si>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</si>
  <si>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</si>
  <si>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</si>
  <si>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</si>
  <si>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</si>
  <si>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</si>
  <si>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</si>
  <si>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</si>
  <si>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</si>
  <si>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</si>
  <si>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</si>
  <si>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</si>
  <si>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</si>
  <si>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</si>
  <si>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</si>
  <si>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</si>
  <si>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</si>
  <si>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</si>
  <si>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</si>
  <si>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</si>
  <si>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</si>
  <si>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</si>
  <si>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</si>
  <si>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</si>
  <si>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</si>
  <si>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</si>
  <si>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</si>
  <si>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</si>
  <si>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</si>
  <si>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</si>
  <si>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</si>
  <si>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</si>
  <si>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</si>
  <si>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</si>
  <si>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</si>
  <si>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</si>
  <si>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</si>
  <si>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</si>
  <si>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</si>
  <si>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</si>
  <si>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</si>
  <si>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</si>
  <si>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</si>
  <si>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</si>
  <si>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</si>
  <si>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</si>
  <si>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</si>
  <si>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</si>
  <si>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</si>
  <si>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</si>
  <si>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</si>
  <si>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</si>
  <si>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</si>
  <si>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</si>
  <si>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</si>
  <si>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</si>
  <si>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</si>
  <si>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</si>
  <si>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</si>
  <si>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</si>
  <si>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</si>
  <si>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</si>
  <si>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</si>
  <si>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</si>
  <si>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</si>
  <si>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</si>
  <si>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</si>
  <si>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</si>
  <si>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</si>
  <si>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</si>
  <si>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</si>
  <si>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</si>
  <si>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</si>
  <si>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</si>
  <si>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</si>
  <si>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</si>
  <si>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</si>
  <si>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</si>
  <si>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</si>
  <si>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</si>
  <si>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</si>
  <si>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</si>
  <si>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</si>
  <si>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</si>
  <si>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</si>
  <si>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</si>
  <si>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</si>
  <si>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</si>
  <si>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</si>
  <si>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</si>
  <si>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</si>
  <si>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</si>
  <si>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</si>
  <si>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</si>
  <si>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</si>
  <si>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</si>
  <si>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</si>
  <si>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</si>
  <si>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</si>
  <si>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</si>
  <si>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</si>
  <si>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</si>
  <si>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</si>
  <si>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</si>
  <si>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</si>
  <si>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</si>
  <si>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</si>
  <si>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</si>
  <si>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</si>
  <si>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</si>
  <si>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</si>
  <si>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</si>
  <si>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</si>
  <si>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</si>
  <si>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</si>
  <si>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</si>
  <si>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</si>
  <si>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</si>
  <si>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</si>
  <si>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</si>
  <si>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</si>
  <si>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</si>
  <si>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</si>
  <si>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</si>
  <si>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</si>
  <si>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</si>
  <si>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</si>
  <si>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</si>
  <si>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</si>
  <si>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</si>
  <si>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</si>
  <si>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</si>
  <si>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</si>
  <si>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</si>
  <si>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</si>
  <si>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</si>
  <si>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</si>
  <si>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</si>
  <si>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</si>
  <si>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</si>
  <si>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</si>
  <si>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</si>
  <si>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</si>
  <si>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</si>
  <si>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</si>
  <si>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</si>
  <si>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</si>
  <si>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</si>
  <si>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</si>
  <si>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</si>
  <si>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</si>
  <si>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</si>
  <si>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</si>
  <si>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</si>
  <si>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</si>
  <si>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</si>
  <si>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</si>
  <si>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</si>
  <si>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</si>
  <si>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</si>
  <si>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</si>
  <si>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</si>
  <si>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</si>
  <si>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</si>
  <si>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</si>
  <si>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</si>
  <si>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</si>
  <si>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</si>
  <si>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</si>
  <si>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</si>
  <si>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</si>
  <si>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</si>
  <si>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</si>
  <si>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</si>
  <si>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</si>
  <si>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</si>
  <si>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</si>
  <si>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</si>
  <si>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</si>
  <si>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</si>
  <si>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</si>
  <si>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</si>
  <si>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</si>
  <si>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</si>
  <si>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</si>
  <si>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</si>
  <si>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</si>
  <si>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</si>
  <si>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</si>
  <si>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</si>
  <si>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</si>
  <si>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</si>
  <si>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</si>
  <si>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</si>
  <si>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</si>
  <si>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</si>
  <si>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</si>
  <si>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</si>
  <si>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</si>
  <si>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</si>
  <si>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</si>
  <si>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</si>
  <si>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</si>
  <si>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</si>
  <si>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</si>
  <si>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</si>
  <si>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</si>
  <si>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</si>
  <si>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</si>
  <si>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</si>
  <si>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</si>
  <si>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</si>
  <si>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</si>
  <si>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</si>
  <si>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</si>
  <si>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</si>
  <si>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</si>
  <si>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</si>
  <si>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</si>
  <si>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</si>
  <si>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</si>
  <si>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</si>
  <si>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</si>
  <si>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</si>
  <si>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</si>
  <si>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</si>
  <si>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</si>
  <si>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</si>
  <si>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</si>
  <si>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</si>
  <si>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</si>
  <si>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</si>
  <si>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</si>
  <si>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</si>
  <si>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</si>
  <si>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</si>
  <si>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</si>
  <si>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</si>
  <si>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</si>
  <si>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</si>
  <si>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</si>
  <si>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</si>
  <si>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</si>
  <si>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</si>
  <si>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</si>
  <si>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</si>
  <si>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</si>
  <si>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</si>
  <si>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</si>
  <si>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</si>
  <si>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</si>
  <si>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</si>
  <si>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</si>
  <si>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</si>
  <si>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</si>
  <si>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</si>
  <si>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</si>
  <si>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</si>
  <si>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</si>
  <si>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</si>
  <si>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</si>
  <si>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</si>
  <si>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</si>
  <si>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</si>
  <si>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</si>
  <si>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</si>
  <si>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</si>
  <si>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</si>
  <si>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</si>
  <si>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</si>
  <si>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</si>
  <si>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</si>
  <si>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</si>
  <si>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</si>
  <si>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</si>
  <si>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</si>
  <si>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</si>
  <si>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</si>
  <si>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</si>
  <si>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</si>
  <si>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</si>
  <si>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</si>
  <si>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</si>
  <si>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</si>
  <si>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</si>
  <si>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</si>
  <si>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</si>
  <si>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</si>
  <si>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</si>
  <si>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</si>
  <si>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</si>
  <si>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</si>
  <si>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</si>
  <si>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</si>
  <si>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</si>
  <si>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</si>
  <si>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</si>
  <si>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</si>
  <si>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</si>
  <si>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</si>
  <si>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</si>
  <si>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</si>
  <si>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</si>
  <si>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</si>
  <si>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</si>
  <si>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</si>
  <si>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</si>
  <si>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</si>
  <si>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</si>
  <si>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</si>
  <si>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</si>
  <si>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</si>
  <si>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</si>
  <si>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</si>
  <si>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</si>
  <si>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</si>
  <si>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</si>
  <si>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</si>
  <si>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</si>
  <si>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</si>
  <si>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</si>
  <si>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</si>
  <si>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</si>
  <si>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</si>
  <si>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</si>
  <si>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</si>
  <si>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</si>
  <si>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</si>
  <si>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</si>
  <si>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</si>
  <si>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</si>
  <si>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</si>
  <si>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</si>
  <si>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</si>
  <si>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</si>
  <si>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</si>
  <si>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</si>
  <si>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</si>
  <si>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</si>
  <si>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</si>
  <si>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</si>
  <si>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</si>
  <si>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</si>
  <si>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</si>
  <si>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</si>
  <si>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</si>
  <si>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</si>
  <si>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</si>
  <si>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</si>
  <si>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</si>
  <si>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</si>
  <si>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</si>
  <si>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</si>
  <si>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</si>
  <si>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</si>
  <si>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</si>
  <si>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</si>
  <si>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</si>
  <si>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</si>
  <si>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</si>
  <si>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</si>
  <si>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</si>
  <si>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</si>
  <si>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</si>
  <si>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</si>
  <si>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</si>
  <si>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</si>
  <si>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</si>
  <si>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</si>
  <si>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</si>
  <si>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</si>
  <si>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</si>
  <si>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</si>
  <si>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</si>
  <si>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</si>
  <si>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</si>
  <si>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</si>
  <si>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</si>
  <si>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</si>
  <si>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</si>
  <si>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</si>
  <si>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</si>
  <si>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</si>
  <si>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</si>
  <si>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</si>
  <si>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</si>
  <si>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</si>
  <si>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</si>
  <si>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</si>
  <si>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</si>
  <si>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</si>
  <si>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</si>
  <si>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</si>
  <si>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</si>
  <si>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</si>
  <si>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</si>
  <si>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</si>
  <si>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</si>
  <si>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</si>
  <si>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</si>
  <si>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</si>
  <si>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</si>
  <si>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</si>
  <si>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</si>
  <si>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</si>
  <si>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</si>
  <si>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</si>
  <si>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</si>
  <si>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</si>
  <si>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</si>
  <si>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</si>
  <si>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</si>
  <si>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</si>
  <si>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</si>
  <si>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</si>
  <si>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</si>
  <si>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</si>
  <si>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</si>
  <si>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</si>
  <si>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</si>
  <si>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</si>
  <si>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</si>
  <si>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</si>
  <si>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</si>
  <si>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</si>
  <si>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</si>
  <si>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</si>
  <si>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</si>
  <si>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</si>
  <si>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</si>
  <si>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</si>
  <si>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</si>
  <si>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</si>
  <si>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</si>
  <si>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</si>
  <si>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</si>
  <si>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</si>
  <si>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</si>
  <si>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</si>
  <si>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</si>
  <si>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</si>
  <si>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</si>
  <si>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</si>
  <si>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</si>
  <si>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</si>
  <si>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</si>
  <si>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</si>
  <si>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</si>
  <si>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</si>
  <si>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</si>
  <si>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</si>
  <si>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</si>
  <si>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</si>
  <si>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</si>
  <si>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</si>
  <si>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</si>
  <si>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</si>
  <si>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</si>
  <si>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</si>
  <si>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</si>
  <si>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</si>
  <si>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</si>
  <si>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</si>
  <si>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</si>
  <si>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</si>
  <si>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</si>
  <si>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</si>
  <si>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</si>
  <si>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</si>
  <si>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</si>
  <si>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</si>
  <si>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</si>
  <si>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</si>
  <si>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</si>
  <si>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</si>
  <si>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</si>
  <si>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</si>
  <si>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</si>
  <si>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</si>
  <si>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</si>
  <si>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</si>
  <si>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</si>
  <si>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</si>
  <si>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</si>
  <si>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</si>
  <si>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</si>
  <si>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</si>
  <si>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</si>
  <si>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</si>
  <si>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</si>
  <si>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</si>
  <si>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</si>
  <si>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</si>
  <si>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</si>
  <si>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</si>
  <si>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</si>
  <si>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</si>
  <si>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</si>
  <si>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</si>
  <si>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</si>
  <si>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</si>
  <si>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</si>
  <si>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</si>
  <si>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</si>
  <si>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</si>
  <si>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</si>
  <si>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</si>
  <si>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</si>
  <si>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</si>
  <si>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</si>
  <si>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</si>
  <si>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</si>
  <si>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</si>
  <si>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</si>
  <si>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</si>
  <si>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</si>
  <si>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</si>
  <si>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</si>
  <si>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</si>
  <si>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</si>
  <si>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</si>
  <si>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</si>
  <si>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</si>
  <si>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</si>
  <si>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</si>
  <si>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</si>
  <si>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</si>
  <si>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</si>
  <si>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</si>
  <si>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</si>
  <si>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</si>
  <si>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</si>
  <si>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</si>
  <si>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</si>
  <si>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</si>
  <si>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</si>
  <si>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</si>
  <si>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</si>
  <si>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</si>
  <si>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</si>
  <si>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</si>
  <si>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</si>
  <si>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</si>
  <si>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</si>
  <si>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</si>
  <si>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</si>
  <si>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</si>
  <si>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</si>
  <si>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</si>
  <si>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</si>
  <si>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</si>
  <si>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</si>
  <si>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</si>
  <si>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</si>
  <si>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</si>
  <si>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</si>
  <si>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</si>
  <si>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</si>
  <si>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</si>
  <si>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</si>
  <si>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</si>
  <si>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</si>
  <si>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</si>
  <si>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</si>
  <si>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</si>
  <si>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</si>
  <si>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</si>
  <si>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</si>
  <si>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</si>
  <si>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</si>
  <si>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</si>
  <si>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</si>
  <si>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</si>
  <si>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</si>
  <si>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</si>
  <si>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</si>
  <si>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</si>
  <si>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</si>
  <si>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</si>
  <si>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</si>
  <si>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</si>
  <si>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</si>
  <si>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</si>
  <si>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</si>
  <si>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</si>
  <si>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</si>
  <si>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</si>
  <si>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</si>
  <si>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</si>
  <si>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</si>
  <si>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</si>
  <si>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</si>
  <si>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</si>
  <si>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</si>
  <si>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</si>
  <si>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</si>
  <si>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</si>
  <si>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</si>
  <si>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</si>
  <si>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</si>
  <si>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</si>
  <si>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</si>
  <si>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</si>
  <si>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</si>
  <si>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</si>
  <si>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</si>
  <si>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</si>
  <si>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</si>
  <si>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</si>
  <si>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</si>
  <si>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</si>
  <si>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</si>
  <si>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</si>
  <si>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</si>
  <si>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</si>
  <si>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</si>
  <si>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</si>
  <si>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</si>
  <si>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</si>
  <si>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</si>
  <si>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</si>
  <si>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</si>
  <si>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</si>
  <si>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</si>
  <si>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</si>
  <si>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</si>
  <si>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</si>
  <si>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</si>
  <si>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</si>
  <si>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</si>
  <si>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</si>
  <si>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</si>
  <si>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</si>
  <si>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</si>
  <si>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</si>
  <si>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</si>
  <si>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</si>
  <si>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</si>
  <si>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</si>
  <si>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</si>
  <si>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</si>
  <si>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</si>
  <si>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</si>
  <si>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</si>
  <si>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</si>
  <si>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</si>
  <si>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</si>
  <si>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</si>
  <si>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</si>
  <si>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</si>
  <si>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</si>
  <si>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</si>
  <si>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</si>
  <si>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</si>
  <si>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</si>
  <si>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</si>
  <si>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</si>
  <si>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</si>
  <si>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</si>
  <si>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</si>
  <si>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</si>
  <si>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</si>
  <si>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</si>
  <si>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</si>
  <si>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</si>
  <si>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</si>
  <si>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</si>
  <si>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</si>
  <si>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</si>
  <si>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</si>
  <si>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</si>
  <si>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</si>
  <si>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</si>
  <si>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</si>
  <si>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</si>
  <si>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</si>
  <si>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</si>
  <si>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</si>
  <si>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</si>
  <si>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</si>
  <si>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</si>
  <si>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</si>
  <si>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</si>
  <si>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</si>
  <si>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</si>
  <si>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</si>
  <si>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</si>
  <si>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</si>
  <si>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</si>
  <si>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</si>
  <si>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</si>
  <si>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</si>
  <si>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</si>
  <si>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</si>
  <si>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</si>
  <si>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</si>
  <si>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</si>
  <si>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</si>
  <si>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</si>
  <si>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</si>
  <si>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</si>
  <si>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</si>
  <si>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</si>
  <si>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</si>
  <si>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</si>
  <si>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</si>
  <si>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</si>
  <si>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</si>
  <si>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</si>
  <si>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</si>
  <si>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</si>
  <si>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</si>
  <si>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</si>
  <si>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</si>
  <si>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</si>
  <si>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</si>
  <si>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</si>
  <si>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</si>
  <si>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</si>
  <si>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</si>
  <si>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</si>
  <si>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</si>
  <si>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</si>
  <si>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</si>
  <si>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</si>
  <si>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</si>
  <si>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</si>
  <si>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</si>
  <si>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</si>
  <si>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</si>
  <si>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</si>
  <si>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</si>
  <si>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</si>
  <si>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</si>
  <si>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</si>
  <si>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</si>
  <si>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</si>
  <si>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</si>
  <si>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</si>
  <si>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</si>
  <si>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</si>
  <si>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</si>
  <si>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</si>
  <si>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</si>
  <si>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</si>
  <si>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</si>
  <si>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</si>
  <si>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</si>
  <si>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</si>
  <si>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</si>
  <si>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</si>
  <si>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</si>
  <si>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</si>
  <si>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</si>
  <si>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</si>
  <si>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</si>
  <si>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</si>
  <si>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</si>
  <si>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</si>
  <si>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</si>
  <si>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</si>
  <si>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</si>
  <si>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</si>
  <si>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</si>
  <si>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</si>
  <si>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</si>
  <si>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</si>
  <si>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</si>
  <si>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</si>
  <si>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</si>
  <si>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</si>
  <si>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</si>
  <si>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</si>
  <si>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</si>
  <si>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</si>
  <si>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</si>
  <si>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</si>
  <si>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</si>
  <si>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</si>
  <si>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</si>
  <si>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</si>
  <si>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</si>
  <si>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</si>
  <si>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</si>
  <si>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</si>
  <si>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</si>
  <si>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</si>
  <si>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</si>
  <si>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</si>
  <si>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</si>
  <si>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</si>
  <si>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</si>
  <si>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</si>
  <si>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</si>
  <si>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</si>
  <si>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</si>
  <si>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</si>
  <si>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</si>
  <si>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</si>
  <si>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</si>
  <si>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</si>
  <si>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</si>
  <si>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</si>
  <si>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</si>
  <si>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</si>
  <si>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</si>
  <si>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</si>
  <si>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</si>
  <si>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</si>
  <si>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</si>
  <si>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</si>
  <si>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</si>
  <si>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</si>
  <si>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</si>
  <si>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</si>
  <si>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</si>
  <si>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</si>
  <si>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</si>
  <si>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</si>
  <si>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</si>
  <si>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</si>
  <si>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</si>
  <si>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</si>
  <si>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</si>
  <si>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</si>
  <si>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</si>
  <si>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</si>
  <si>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</si>
  <si>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</si>
  <si>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</si>
  <si>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</si>
  <si>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</si>
  <si>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</si>
  <si>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</si>
  <si>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</si>
  <si>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</si>
  <si>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</si>
  <si>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</si>
  <si>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</si>
  <si>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</si>
  <si>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</si>
  <si>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</si>
  <si>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</si>
  <si>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</si>
  <si>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</si>
  <si>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</si>
  <si>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</si>
  <si>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</si>
  <si>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</si>
  <si>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</si>
  <si>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</si>
  <si>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</si>
  <si>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</si>
  <si>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</si>
  <si>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</si>
  <si>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</si>
  <si>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</si>
  <si>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</si>
  <si>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</si>
  <si>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</si>
  <si>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</si>
  <si>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</si>
  <si>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</si>
  <si>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</si>
  <si>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</si>
  <si>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</si>
  <si>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</si>
  <si>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</si>
  <si>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</si>
  <si>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</si>
  <si>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</si>
  <si>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</si>
  <si>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</si>
  <si>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</si>
  <si>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</si>
  <si>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</si>
  <si>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</si>
  <si>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</si>
  <si>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</si>
  <si>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</si>
  <si>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</si>
  <si>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</si>
  <si>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</si>
  <si>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</si>
  <si>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</si>
  <si>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</si>
  <si>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</si>
  <si>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</si>
  <si>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</si>
  <si>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</si>
  <si>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</si>
  <si>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</si>
  <si>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</si>
  <si>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</si>
  <si>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</si>
  <si>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</si>
  <si>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</si>
  <si>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</si>
  <si>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</si>
  <si>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</si>
  <si>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</si>
  <si>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</si>
  <si>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</si>
  <si>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</si>
  <si>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</si>
  <si>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</si>
  <si>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</si>
  <si>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</si>
  <si>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</si>
  <si>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</si>
  <si>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</si>
  <si>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</si>
  <si>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</si>
  <si>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</si>
  <si>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</si>
  <si>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</si>
  <si>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</si>
  <si>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</si>
  <si>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</si>
  <si>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</si>
  <si>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</si>
  <si>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</si>
  <si>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</si>
  <si>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</si>
  <si>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</si>
  <si>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</si>
  <si>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</si>
  <si>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</si>
  <si>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</si>
  <si>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</si>
  <si>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</si>
  <si>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</si>
  <si>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</si>
  <si>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</si>
  <si>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</si>
  <si>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</si>
  <si>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</si>
  <si>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</si>
  <si>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</si>
  <si>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</si>
  <si>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</si>
  <si>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</si>
  <si>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</si>
  <si>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</si>
  <si>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</si>
  <si>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</si>
  <si>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</si>
  <si>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</si>
  <si>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</si>
  <si>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</si>
  <si>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</si>
  <si>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</si>
  <si>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</si>
  <si>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</si>
  <si>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</si>
  <si>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</si>
  <si>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</si>
  <si>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</si>
  <si>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</si>
  <si>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</si>
  <si>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</si>
  <si>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</si>
  <si>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</si>
  <si>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</si>
  <si>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</si>
  <si>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</si>
  <si>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</si>
  <si>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</si>
  <si>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</si>
  <si>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</si>
  <si>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</si>
  <si>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</si>
  <si>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</si>
  <si>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</si>
  <si>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</si>
  <si>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</si>
  <si>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</si>
  <si>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</si>
  <si>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</si>
  <si>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</si>
  <si>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</si>
  <si>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</si>
  <si>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</si>
  <si>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</si>
  <si>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</si>
  <si>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</si>
  <si>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</si>
  <si>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</si>
  <si>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</si>
  <si>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</si>
  <si>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</si>
  <si>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</si>
  <si>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</si>
  <si>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</si>
  <si>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</si>
  <si>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</si>
  <si>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</si>
  <si>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</si>
  <si>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</si>
  <si>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</si>
  <si>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</si>
  <si>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</si>
  <si>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</si>
  <si>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</si>
  <si>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</si>
  <si>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</si>
  <si>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</si>
  <si>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</si>
  <si>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</si>
  <si>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</si>
  <si>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</si>
  <si>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</si>
  <si>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</si>
  <si>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</si>
  <si>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</si>
  <si>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</si>
  <si>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</si>
  <si>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</si>
  <si>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</si>
  <si>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</si>
  <si>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</si>
  <si>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</si>
  <si>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</si>
  <si>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</si>
  <si>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</si>
  <si>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</si>
  <si>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</si>
  <si>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</si>
  <si>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</si>
  <si>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</si>
  <si>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</si>
  <si>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</si>
  <si>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</si>
  <si>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</si>
  <si>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</si>
  <si>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</si>
  <si>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</si>
  <si>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</si>
  <si>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</si>
  <si>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</si>
  <si>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</si>
  <si>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</si>
  <si>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</si>
  <si>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</si>
  <si>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</si>
  <si>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</si>
  <si>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</si>
  <si>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</si>
  <si>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</si>
  <si>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</si>
  <si>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</si>
  <si>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</si>
  <si>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</si>
  <si>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</si>
  <si>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</si>
  <si>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</si>
  <si>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</si>
  <si>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</si>
  <si>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</si>
  <si>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</si>
  <si>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</si>
  <si>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</si>
  <si>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</si>
  <si>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</si>
  <si>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</si>
  <si>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</si>
  <si>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</si>
  <si>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</si>
  <si>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</si>
  <si>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</si>
  <si>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</si>
  <si>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</si>
  <si>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</si>
  <si>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</si>
  <si>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</si>
  <si>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</si>
  <si>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</si>
  <si>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</si>
  <si>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</si>
  <si>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</si>
  <si>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</si>
  <si>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</si>
  <si>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</si>
  <si>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</si>
  <si>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</si>
  <si>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</si>
  <si>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</si>
  <si>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</si>
  <si>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</si>
  <si>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</si>
  <si>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</si>
  <si>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</si>
  <si>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</si>
  <si>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</si>
  <si>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</si>
  <si>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</si>
  <si>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</si>
  <si>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</si>
  <si>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</si>
  <si>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</si>
  <si>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</si>
  <si>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</si>
  <si>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</si>
  <si>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</si>
  <si>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</si>
  <si>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</si>
  <si>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</si>
  <si>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</si>
  <si>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</si>
  <si>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</si>
  <si>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</si>
  <si>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</si>
  <si>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</si>
  <si>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</si>
  <si>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</si>
  <si>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</si>
  <si>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</si>
  <si>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</si>
  <si>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</si>
  <si>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</si>
  <si>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</si>
  <si>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</si>
  <si>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</si>
  <si>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</si>
  <si>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</si>
  <si>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</si>
  <si>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</si>
  <si>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</si>
  <si>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</si>
  <si>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</si>
  <si>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</si>
  <si>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</si>
  <si>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</si>
  <si>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</si>
  <si>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</si>
  <si>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</si>
  <si>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</si>
  <si>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</si>
  <si>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</si>
  <si>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</si>
  <si>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</si>
  <si>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</si>
  <si>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</si>
  <si>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</si>
  <si>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</si>
  <si>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</si>
  <si>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</si>
  <si>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</si>
  <si>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</si>
  <si>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</si>
  <si>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</si>
  <si>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</si>
  <si>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</si>
  <si>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</si>
  <si>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</si>
  <si>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</si>
  <si>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</si>
  <si>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</si>
  <si>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</si>
  <si>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</si>
  <si>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</si>
  <si>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</si>
  <si>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</si>
  <si>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</si>
  <si>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</si>
  <si>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</si>
  <si>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</si>
  <si>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</si>
  <si>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</si>
  <si>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</si>
  <si>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</si>
  <si>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</si>
  <si>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</si>
  <si>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</si>
  <si>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</si>
  <si>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</si>
  <si>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</si>
  <si>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</si>
  <si>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</si>
  <si>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</si>
  <si>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</si>
  <si>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</si>
  <si>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</si>
  <si>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</si>
  <si>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</si>
  <si>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</si>
  <si>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</si>
  <si>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</si>
  <si>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</si>
  <si>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</si>
  <si>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</si>
  <si>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</si>
  <si>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</si>
  <si>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</si>
  <si>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</si>
  <si>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</si>
  <si>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</si>
  <si>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</si>
  <si>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</si>
  <si>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</si>
  <si>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</si>
  <si>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</si>
  <si>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</si>
  <si>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</si>
  <si>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</si>
  <si>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</si>
  <si>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</si>
  <si>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</si>
  <si>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</si>
  <si>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</si>
  <si>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</si>
  <si>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</si>
  <si>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</si>
  <si>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</si>
  <si>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</si>
  <si>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</si>
  <si>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</si>
  <si>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</si>
  <si>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</si>
  <si>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</si>
  <si>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</si>
  <si>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</si>
  <si>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</si>
  <si>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</si>
  <si>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</si>
  <si>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</si>
  <si>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</si>
  <si>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</si>
  <si>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</si>
  <si>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</si>
  <si>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</si>
  <si>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</si>
  <si>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</si>
  <si>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</si>
  <si>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</si>
  <si>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</si>
  <si>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</si>
  <si>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</si>
  <si>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</si>
  <si>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</si>
  <si>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</si>
  <si>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</si>
  <si>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</si>
  <si>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</si>
  <si>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</si>
  <si>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</si>
  <si>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</si>
  <si>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</si>
  <si>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</si>
  <si>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</si>
  <si>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</si>
  <si>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</si>
  <si>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</si>
  <si>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</si>
  <si>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</si>
  <si>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</si>
  <si>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</si>
  <si>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</si>
  <si>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</si>
  <si>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</si>
  <si>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</si>
  <si>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</si>
  <si>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</si>
  <si>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</si>
  <si>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</si>
  <si>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</si>
  <si>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</si>
  <si>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</si>
  <si>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</si>
  <si>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</si>
  <si>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</si>
  <si>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</si>
  <si>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</si>
  <si>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</si>
  <si>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</si>
  <si>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</si>
  <si>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</si>
  <si>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</si>
  <si>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</si>
  <si>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</si>
  <si>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</si>
  <si>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</si>
  <si>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</si>
  <si>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</si>
  <si>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</si>
  <si>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</si>
  <si>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</si>
  <si>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</si>
  <si>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</si>
  <si>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</si>
  <si>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</si>
  <si>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</si>
  <si>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</si>
  <si>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</si>
  <si>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</si>
  <si>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</si>
  <si>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</si>
  <si>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</si>
  <si>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</si>
  <si>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</si>
  <si>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</si>
  <si>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</si>
  <si>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</si>
  <si>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</si>
  <si>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</si>
  <si>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</si>
  <si>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</si>
  <si>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</si>
  <si>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</si>
  <si>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</si>
  <si>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</si>
  <si>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</si>
  <si>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</si>
  <si>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</si>
  <si>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</si>
  <si>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</si>
  <si>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</si>
  <si>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</si>
  <si>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</si>
  <si>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</si>
  <si>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</si>
  <si>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</si>
  <si>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</si>
  <si>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</si>
  <si>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</si>
  <si>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</si>
  <si>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</si>
  <si>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</si>
  <si>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</si>
  <si>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</si>
  <si>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</si>
  <si>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</si>
  <si>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</si>
  <si>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</si>
  <si>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</si>
  <si>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</si>
  <si>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</si>
  <si>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</si>
  <si>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</si>
  <si>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</si>
  <si>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</si>
  <si>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</si>
  <si>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</si>
  <si>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</si>
  <si>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</si>
  <si>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</si>
  <si>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</si>
  <si>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</si>
  <si>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</si>
  <si>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</si>
  <si>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</si>
  <si>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</si>
  <si>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</si>
  <si>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</si>
  <si>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</si>
  <si>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</si>
  <si>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</si>
  <si>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</si>
  <si>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</si>
  <si>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</si>
  <si>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</si>
  <si>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</si>
  <si>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</si>
  <si>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</si>
  <si>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</si>
  <si>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</si>
  <si>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</si>
  <si>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</si>
  <si>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</si>
  <si>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</si>
  <si>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</si>
  <si>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</si>
  <si>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</si>
  <si>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</si>
  <si>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</si>
  <si>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</si>
  <si>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</si>
  <si>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</si>
  <si>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</si>
  <si>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</si>
  <si>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</si>
  <si>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</si>
  <si>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</si>
  <si>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</si>
  <si>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</si>
  <si>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</si>
  <si>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</si>
  <si>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</si>
  <si>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</si>
  <si>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</si>
  <si>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</si>
  <si>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</si>
  <si>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</si>
  <si>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</si>
  <si>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</si>
  <si>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</si>
  <si>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</si>
  <si>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</si>
  <si>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</si>
  <si>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</si>
  <si>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</si>
  <si>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</si>
  <si>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</si>
  <si>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</si>
  <si>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</si>
  <si>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</si>
  <si>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</si>
  <si>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</si>
  <si>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</si>
  <si>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</si>
  <si>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</si>
  <si>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</si>
  <si>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</si>
  <si>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</si>
  <si>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</si>
  <si>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</si>
  <si>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</si>
  <si>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</si>
  <si>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</si>
  <si>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</si>
  <si>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</si>
  <si>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</si>
  <si>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</si>
  <si>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</si>
  <si>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</si>
  <si>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</si>
  <si>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</si>
  <si>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</si>
  <si>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</si>
  <si>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</si>
  <si>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</si>
  <si>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</si>
  <si>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</si>
  <si>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</si>
  <si>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</si>
  <si>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</si>
  <si>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</si>
  <si>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</si>
  <si>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</si>
  <si>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</si>
  <si>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</si>
  <si>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</si>
  <si>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</si>
  <si>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</si>
  <si>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</si>
  <si>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</si>
  <si>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</si>
  <si>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</si>
  <si>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</si>
  <si>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</si>
  <si>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</si>
  <si>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</si>
  <si>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</si>
  <si>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</si>
  <si>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</si>
  <si>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</si>
  <si>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</si>
  <si>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</si>
  <si>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</si>
  <si>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</si>
  <si>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</si>
  <si>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</si>
  <si>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</si>
  <si>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</si>
  <si>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</si>
  <si>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</si>
  <si>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</si>
  <si>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</si>
  <si>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</si>
  <si>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</si>
  <si>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</si>
  <si>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</si>
  <si>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</si>
  <si>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</si>
  <si>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</si>
  <si>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</si>
  <si>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</si>
  <si>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</si>
  <si>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</si>
  <si>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</si>
  <si>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</si>
  <si>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</si>
  <si>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</si>
  <si>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</si>
  <si>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</si>
  <si>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</si>
  <si>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</si>
  <si>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</si>
  <si>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</si>
  <si>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</si>
  <si>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</si>
  <si>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</si>
  <si>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</si>
  <si>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</si>
  <si>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</si>
  <si>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</si>
  <si>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</si>
  <si>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</si>
  <si>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</si>
  <si>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</si>
  <si>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</si>
  <si>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</si>
  <si>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</si>
  <si>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</si>
  <si>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</si>
  <si>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</si>
  <si>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</si>
  <si>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</si>
  <si>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</si>
  <si>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</si>
  <si>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</si>
  <si>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</si>
  <si>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</si>
  <si>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</si>
  <si>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</si>
  <si>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</si>
  <si>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</si>
  <si>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</si>
  <si>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</si>
  <si>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</si>
  <si>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</si>
  <si>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</si>
  <si>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</si>
  <si>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</si>
  <si>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</si>
  <si>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</si>
  <si>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</si>
  <si>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</si>
  <si>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</si>
  <si>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</si>
  <si>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</si>
  <si>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</si>
  <si>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</si>
  <si>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</si>
  <si>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</si>
  <si>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</si>
  <si>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</si>
  <si>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</si>
  <si>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</si>
  <si>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</si>
  <si>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</si>
  <si>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</si>
  <si>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</si>
  <si>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</si>
  <si>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</si>
  <si>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</si>
  <si>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</si>
  <si>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</si>
  <si>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</si>
  <si>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</si>
  <si>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</si>
  <si>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</si>
  <si>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</si>
  <si>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</si>
  <si>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</si>
  <si>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</si>
  <si>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</si>
  <si>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</si>
  <si>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</si>
  <si>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</si>
  <si>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</si>
  <si>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</si>
  <si>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</si>
  <si>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</si>
  <si>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</si>
  <si>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</si>
  <si>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</si>
  <si>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</si>
  <si>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</si>
  <si>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</si>
  <si>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</si>
  <si>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</si>
  <si>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</si>
  <si>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</si>
  <si>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</si>
  <si>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</si>
  <si>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</si>
  <si>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</si>
  <si>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</si>
  <si>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</si>
  <si>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</si>
  <si>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</si>
  <si>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</si>
  <si>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</si>
  <si>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</si>
  <si>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</si>
  <si>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</si>
  <si>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</si>
  <si>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</si>
  <si>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</si>
  <si>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</si>
  <si>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</si>
  <si>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</si>
  <si>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</si>
  <si>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</si>
  <si>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</si>
  <si>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</si>
  <si>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</si>
  <si>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</si>
  <si>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</si>
  <si>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</si>
  <si>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</si>
  <si>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</si>
  <si>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</si>
  <si>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</si>
  <si>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</si>
  <si>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</si>
  <si>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</si>
  <si>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</si>
  <si>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</si>
  <si>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</si>
  <si>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</si>
  <si>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</si>
  <si>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</si>
  <si>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</si>
  <si>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</si>
  <si>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</si>
  <si>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</si>
  <si>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</si>
  <si>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</si>
  <si>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</si>
  <si>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</si>
  <si>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</si>
  <si>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</si>
  <si>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</si>
  <si>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</si>
  <si>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</si>
  <si>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</si>
  <si>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</si>
  <si>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</si>
  <si>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</si>
  <si>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</si>
  <si>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</si>
  <si>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</si>
  <si>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</si>
  <si>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</si>
  <si>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</si>
  <si>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</si>
  <si>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</si>
  <si>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</si>
  <si>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</si>
  <si>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</si>
  <si>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</si>
  <si>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</si>
  <si>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</si>
  <si>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</si>
  <si>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</si>
  <si>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</si>
  <si>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</si>
  <si>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</si>
  <si>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</si>
  <si>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</si>
  <si>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</si>
  <si>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</si>
  <si>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</si>
  <si>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</si>
  <si>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</si>
  <si>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</si>
  <si>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</si>
  <si>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</si>
  <si>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</si>
  <si>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</si>
  <si>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</si>
  <si>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</si>
  <si>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</si>
  <si>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</si>
  <si>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</si>
  <si>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</si>
  <si>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</si>
  <si>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</si>
  <si>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</si>
  <si>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</si>
  <si>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</si>
  <si>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</si>
  <si>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</si>
  <si>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</si>
  <si>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</si>
  <si>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</si>
  <si>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</si>
  <si>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</si>
  <si>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</si>
  <si>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</si>
  <si>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</si>
  <si>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</si>
  <si>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</si>
  <si>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</si>
  <si>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</si>
  <si>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</si>
  <si>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</si>
  <si>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</si>
  <si>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</si>
  <si>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</si>
  <si>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</si>
  <si>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</si>
  <si>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</si>
  <si>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</si>
  <si>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</si>
  <si>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</si>
  <si>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</si>
  <si>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</si>
  <si>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</si>
  <si>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</si>
  <si>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</si>
  <si>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</si>
  <si>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</si>
  <si>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</si>
  <si>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</si>
  <si>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</si>
  <si>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</si>
  <si>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</si>
  <si>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</si>
  <si>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</si>
  <si>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</si>
  <si>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</si>
  <si>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</si>
  <si>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</si>
  <si>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</si>
  <si>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</si>
  <si>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</si>
  <si>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</si>
  <si>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</si>
  <si>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</si>
  <si>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</si>
  <si>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</si>
  <si>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</si>
  <si>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</si>
  <si>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</si>
  <si>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</si>
  <si>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</si>
  <si>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</si>
  <si>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</si>
  <si>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</si>
  <si>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</si>
  <si>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</si>
  <si>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</si>
  <si>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</si>
  <si>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</si>
  <si>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</si>
  <si>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</si>
  <si>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</si>
  <si>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</si>
  <si>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</si>
  <si>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</si>
  <si>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</si>
  <si>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</si>
  <si>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</si>
  <si>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</si>
  <si>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</si>
  <si>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</si>
  <si>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</si>
  <si>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</si>
  <si>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</si>
  <si>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</si>
  <si>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</si>
  <si>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</si>
  <si>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</si>
  <si>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</si>
  <si>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</si>
  <si>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</si>
  <si>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</si>
  <si>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</si>
  <si>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</si>
  <si>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</si>
  <si>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</si>
  <si>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</si>
  <si>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</si>
  <si>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</si>
  <si>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</si>
  <si>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</si>
  <si>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</si>
  <si>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</si>
  <si>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</si>
  <si>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</si>
  <si>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</si>
  <si>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</si>
  <si>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</si>
  <si>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</si>
  <si>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</si>
  <si>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</si>
  <si>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</si>
  <si>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</si>
  <si>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</si>
  <si>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</si>
  <si>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</si>
  <si>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</si>
  <si>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</si>
  <si>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</si>
  <si>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</si>
  <si>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</si>
  <si>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</si>
  <si>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</si>
  <si>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</si>
  <si>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</si>
  <si>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</si>
  <si>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</si>
  <si>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</si>
  <si>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</si>
  <si>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</si>
  <si>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</si>
  <si>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</si>
  <si>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</si>
  <si>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</si>
  <si>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</si>
  <si>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</si>
  <si>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</si>
  <si>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</si>
  <si>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</si>
  <si>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</si>
  <si>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</si>
  <si>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</si>
  <si>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</si>
  <si>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</si>
  <si>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</si>
  <si>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</si>
  <si>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</si>
  <si>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</si>
  <si>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</si>
  <si>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</si>
  <si>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</si>
  <si>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</si>
  <si>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</si>
  <si>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</si>
  <si>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</si>
  <si>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</si>
  <si>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</si>
  <si>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</si>
  <si>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</si>
  <si>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</si>
  <si>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</si>
  <si>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</si>
  <si>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</si>
  <si>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</si>
  <si>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</si>
  <si>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</si>
  <si>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</si>
  <si>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</si>
  <si>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</si>
  <si>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</si>
  <si>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</si>
  <si>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</si>
  <si>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</si>
  <si>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</si>
  <si>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</si>
  <si>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</si>
  <si>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</si>
  <si>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</si>
  <si>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</si>
  <si>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</si>
  <si>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</si>
  <si>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</si>
  <si>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</si>
  <si>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</si>
  <si>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</si>
  <si>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</si>
  <si>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</si>
  <si>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</si>
  <si>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</si>
  <si>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</si>
  <si>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</si>
  <si>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</si>
  <si>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</si>
  <si>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</si>
  <si>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</si>
  <si>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</si>
  <si>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</si>
  <si>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</si>
  <si>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</si>
  <si>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</si>
  <si>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</si>
  <si>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</si>
  <si>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</si>
  <si>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</si>
  <si>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</si>
  <si>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</si>
  <si>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</si>
  <si>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</si>
  <si>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</si>
  <si>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</si>
  <si>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</si>
  <si>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</si>
  <si>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</si>
  <si>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</si>
  <si>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</si>
  <si>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</si>
  <si>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</si>
  <si>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</si>
  <si>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</si>
  <si>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</si>
  <si>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</si>
  <si>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</si>
  <si>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</si>
  <si>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</si>
  <si>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</si>
  <si>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</si>
  <si>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</si>
  <si>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</si>
  <si>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</si>
  <si>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</si>
  <si>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</si>
  <si>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</si>
  <si>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</si>
  <si>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</si>
  <si>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</si>
  <si>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</si>
  <si>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</si>
  <si>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</si>
  <si>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</si>
  <si>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</si>
  <si>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</si>
  <si>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</si>
  <si>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</si>
  <si>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</si>
  <si>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</si>
  <si>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</si>
  <si>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</si>
  <si>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</si>
  <si>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</si>
  <si>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</si>
  <si>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</si>
  <si>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</si>
  <si>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</si>
  <si>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</si>
  <si>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</si>
  <si>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</si>
  <si>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</si>
  <si>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</si>
  <si>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</si>
  <si>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</si>
  <si>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</si>
  <si>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</si>
  <si>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</si>
  <si>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</si>
  <si>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</si>
  <si>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</si>
  <si>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</si>
  <si>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</si>
  <si>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</si>
  <si>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</si>
  <si>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</si>
  <si>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</si>
  <si>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</si>
  <si>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</si>
  <si>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</si>
  <si>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</si>
  <si>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</si>
  <si>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</si>
  <si>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</si>
  <si>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</si>
  <si>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</si>
  <si>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</si>
  <si>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</si>
  <si>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</si>
  <si>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</si>
  <si>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</si>
  <si>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</si>
  <si>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</si>
  <si>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</si>
  <si>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</si>
  <si>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</si>
  <si>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</si>
  <si>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</si>
  <si>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</si>
  <si>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</si>
  <si>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</si>
  <si>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</si>
  <si>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</si>
  <si>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</si>
  <si>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</si>
  <si>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</si>
  <si>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</si>
  <si>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</si>
  <si>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</si>
  <si>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</si>
  <si>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</si>
  <si>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</si>
  <si>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</si>
  <si>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</si>
  <si>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</si>
  <si>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</si>
  <si>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</si>
  <si>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</si>
  <si>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</si>
  <si>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</si>
  <si>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</si>
  <si>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</si>
  <si>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</si>
  <si>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</si>
  <si>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</si>
  <si>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</si>
  <si>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</si>
  <si>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</si>
  <si>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</si>
  <si>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</si>
  <si>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</si>
  <si>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</si>
  <si>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</si>
  <si>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</si>
  <si>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</si>
  <si>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</si>
  <si>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</si>
  <si>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</si>
  <si>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</si>
  <si>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</si>
  <si>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</si>
  <si>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</si>
  <si>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</si>
  <si>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</si>
  <si>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</si>
  <si>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</si>
  <si>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</si>
  <si>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</si>
  <si>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</si>
  <si>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</si>
  <si>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</si>
  <si>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</si>
  <si>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</si>
  <si>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</si>
  <si>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</si>
  <si>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</si>
  <si>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</si>
  <si>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</si>
  <si>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</si>
  <si>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</si>
  <si>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</si>
  <si>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</si>
  <si>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</si>
  <si>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</si>
  <si>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</si>
  <si>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</si>
  <si>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</si>
  <si>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</si>
  <si>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</si>
  <si>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</si>
  <si>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</si>
  <si>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</si>
  <si>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</si>
  <si>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</si>
  <si>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</si>
  <si>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</si>
  <si>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</si>
  <si>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</si>
  <si>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</si>
  <si>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</si>
  <si>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</si>
  <si>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</si>
  <si>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</si>
  <si>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</si>
  <si>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</si>
  <si>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</si>
  <si>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</si>
  <si>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</si>
  <si>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</si>
  <si>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</si>
  <si>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</si>
  <si>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</si>
  <si>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</si>
  <si>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</si>
  <si>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</si>
  <si>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</si>
  <si>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</si>
  <si>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</si>
  <si>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</si>
  <si>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</si>
  <si>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</si>
  <si>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</si>
  <si>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</si>
  <si>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</si>
  <si>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</si>
  <si>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</si>
  <si>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</si>
  <si>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</si>
  <si>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</si>
  <si>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</si>
  <si>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</si>
  <si>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</si>
  <si>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</si>
  <si>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</si>
  <si>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</si>
  <si>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</si>
  <si>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</si>
  <si>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</si>
  <si>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</si>
  <si>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</si>
  <si>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</si>
  <si>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</si>
  <si>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</si>
  <si>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</si>
  <si>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</si>
  <si>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</si>
  <si>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</si>
  <si>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</si>
  <si>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</si>
  <si>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</si>
  <si>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</si>
  <si>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</si>
  <si>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</si>
  <si>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</si>
  <si>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</si>
  <si>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</si>
  <si>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</si>
  <si>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</si>
  <si>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</si>
  <si>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</si>
  <si>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</si>
  <si>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</si>
  <si>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</si>
  <si>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</si>
  <si>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</si>
  <si>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</si>
  <si>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</si>
  <si>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</si>
  <si>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</si>
  <si>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</si>
  <si>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</si>
  <si>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</si>
  <si>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</si>
  <si>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</si>
  <si>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</si>
  <si>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</si>
  <si>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</si>
  <si>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</si>
  <si>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</si>
  <si>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</si>
  <si>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</si>
  <si>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</si>
  <si>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</si>
  <si>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</si>
  <si>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</si>
  <si>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</si>
  <si>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</si>
  <si>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</si>
  <si>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</si>
  <si>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</si>
  <si>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</si>
  <si>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</si>
  <si>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</si>
  <si>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</si>
  <si>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</si>
  <si>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</si>
  <si>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</si>
  <si>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</si>
  <si>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</si>
  <si>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</si>
  <si>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</si>
  <si>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</si>
  <si>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</si>
  <si>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</si>
  <si>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</si>
  <si>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</si>
  <si>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</si>
  <si>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</si>
  <si>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</si>
  <si>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</si>
  <si>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</si>
  <si>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</si>
  <si>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</si>
  <si>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</si>
  <si>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</si>
  <si>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</si>
  <si>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</si>
  <si>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</si>
  <si>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</si>
  <si>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</si>
  <si>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</si>
  <si>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</si>
  <si>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</si>
  <si>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</si>
  <si>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</si>
  <si>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</si>
  <si>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</si>
  <si>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</si>
  <si>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</si>
  <si>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</si>
  <si>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</si>
  <si>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</si>
  <si>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</si>
  <si>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</si>
  <si>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</si>
  <si>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</si>
  <si>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</si>
  <si>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</si>
  <si>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</si>
  <si>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</si>
  <si>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</si>
  <si>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</si>
  <si>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</si>
  <si>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</si>
  <si>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</si>
  <si>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</si>
  <si>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</si>
  <si>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</si>
  <si>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</si>
  <si>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</si>
  <si>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</si>
  <si>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</si>
  <si>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</si>
  <si>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</si>
  <si>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</si>
  <si>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</si>
  <si>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</si>
  <si>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</si>
  <si>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</si>
  <si>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</si>
  <si>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</si>
  <si>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</si>
  <si>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</si>
  <si>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</si>
  <si>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</si>
  <si>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</si>
  <si>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</si>
  <si>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</si>
  <si>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</si>
  <si>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</si>
  <si>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</si>
  <si>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</si>
  <si>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</si>
  <si>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</si>
  <si>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</si>
  <si>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</si>
  <si>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</si>
  <si>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</si>
  <si>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</si>
  <si>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</si>
  <si>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</si>
  <si>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</si>
  <si>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</si>
  <si>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</si>
  <si>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</si>
  <si>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</si>
  <si>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</si>
  <si>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</si>
  <si>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</si>
  <si>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</si>
  <si>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</si>
  <si>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</si>
  <si>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</si>
  <si>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</si>
  <si>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</si>
  <si>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</si>
  <si>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</si>
  <si>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</si>
  <si>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</si>
  <si>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</si>
  <si>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</si>
  <si>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</si>
  <si>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</si>
  <si>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</si>
  <si>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</si>
  <si>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</si>
  <si>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</si>
  <si>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</si>
  <si>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</si>
  <si>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</si>
  <si>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</si>
  <si>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</si>
  <si>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</si>
  <si>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</si>
  <si>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</si>
  <si>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</si>
  <si>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</si>
  <si>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</si>
  <si>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</si>
  <si>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</si>
  <si>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</si>
  <si>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</si>
  <si>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</si>
  <si>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</si>
  <si>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</si>
  <si>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</si>
  <si>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</si>
  <si>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</si>
  <si>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</si>
  <si>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</si>
  <si>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</si>
  <si>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</si>
  <si>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</si>
  <si>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</si>
  <si>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</si>
  <si>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</si>
  <si>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</si>
  <si>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</si>
  <si>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</si>
  <si>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</si>
  <si>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</si>
  <si>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</si>
  <si>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</si>
  <si>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</si>
  <si>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</si>
  <si>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</si>
  <si>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</si>
  <si>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</si>
  <si>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</si>
  <si>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</si>
  <si>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</si>
  <si>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</si>
  <si>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</si>
  <si>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</si>
  <si>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</si>
  <si>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</si>
  <si>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</si>
  <si>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</si>
  <si>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</si>
  <si>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</si>
  <si>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</si>
  <si>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</si>
  <si>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</si>
  <si>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</si>
  <si>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</si>
  <si>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</si>
  <si>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</si>
  <si>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</si>
  <si>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</si>
  <si>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</si>
  <si>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</si>
  <si>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</si>
  <si>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</si>
  <si>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</si>
  <si>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</si>
  <si>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</si>
  <si>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</si>
  <si>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</si>
  <si>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</si>
  <si>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</si>
  <si>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</si>
  <si>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</si>
  <si>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</si>
  <si>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</si>
  <si>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</si>
  <si>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</si>
  <si>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</si>
  <si>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</si>
  <si>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</si>
  <si>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</si>
  <si>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</si>
  <si>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</si>
  <si>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</si>
  <si>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</si>
  <si>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</si>
  <si>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</si>
  <si>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</si>
  <si>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</si>
  <si>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</si>
  <si>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</si>
  <si>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</si>
  <si>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</si>
  <si>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</si>
  <si>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</si>
  <si>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</si>
  <si>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</si>
  <si>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</si>
  <si>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</si>
  <si>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</si>
  <si>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</si>
  <si>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</si>
  <si>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</si>
  <si>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</si>
  <si>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</si>
  <si>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</si>
  <si>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</si>
  <si>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</si>
  <si>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</si>
  <si>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</si>
  <si>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</si>
  <si>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</si>
  <si>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</si>
  <si>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</si>
  <si>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</si>
  <si>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</si>
  <si>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</si>
  <si>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</si>
  <si>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</si>
  <si>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</si>
  <si>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</si>
  <si>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</si>
  <si>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</si>
  <si>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</si>
  <si>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</si>
  <si>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</si>
  <si>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</si>
  <si>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</si>
  <si>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</si>
  <si>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</si>
  <si>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</si>
  <si>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</si>
  <si>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</si>
  <si>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</si>
  <si>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</si>
  <si>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</si>
  <si>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</si>
  <si>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</si>
  <si>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</si>
  <si>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</si>
  <si>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</si>
  <si>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</si>
  <si>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</si>
  <si>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</si>
  <si>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</si>
  <si>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</si>
  <si>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</si>
  <si>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</si>
  <si>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</si>
  <si>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</si>
  <si>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</si>
  <si>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</si>
  <si>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</si>
  <si>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</si>
  <si>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</si>
  <si>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</si>
  <si>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</si>
  <si>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</si>
  <si>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</si>
  <si>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</si>
  <si>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</si>
  <si>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</si>
  <si>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</si>
  <si>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</si>
  <si>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</si>
  <si>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</si>
  <si>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</si>
  <si>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</si>
  <si>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</si>
  <si>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</si>
  <si>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</si>
  <si>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</si>
  <si>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</si>
  <si>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</si>
  <si>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</si>
  <si>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</si>
  <si>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</si>
  <si>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</si>
  <si>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</si>
  <si>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</si>
  <si>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</si>
  <si>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</si>
  <si>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</si>
  <si>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</si>
  <si>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</si>
  <si>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</si>
  <si>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</si>
  <si>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</si>
  <si>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</si>
  <si>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</si>
  <si>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</si>
  <si>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</si>
  <si>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</si>
  <si>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</si>
  <si>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</si>
  <si>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</si>
  <si>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</si>
  <si>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</si>
  <si>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</si>
  <si>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</si>
  <si>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</si>
  <si>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</si>
  <si>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</si>
  <si>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</si>
  <si>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</si>
  <si>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</si>
  <si>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</si>
  <si>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</si>
  <si>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</si>
  <si>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</si>
  <si>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</si>
  <si>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</si>
  <si>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</si>
  <si>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</si>
  <si>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</si>
  <si>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</si>
  <si>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</si>
  <si>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</si>
  <si>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</si>
  <si>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</si>
  <si>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</si>
  <si>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</si>
  <si>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</si>
  <si>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</si>
  <si>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</si>
  <si>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</si>
  <si>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</si>
  <si>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</si>
  <si>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</si>
  <si>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</si>
  <si>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</si>
  <si>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</si>
  <si>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</si>
  <si>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</si>
  <si>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</si>
  <si>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</si>
  <si>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</si>
  <si>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</si>
  <si>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</si>
  <si>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</si>
  <si>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</si>
  <si>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</si>
  <si>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</si>
  <si>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</si>
  <si>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</si>
  <si>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</si>
  <si>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</si>
  <si>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</si>
  <si>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</si>
  <si>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</si>
  <si>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</si>
  <si>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</si>
  <si>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</si>
  <si>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</si>
  <si>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</si>
  <si>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</si>
  <si>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</si>
  <si>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</si>
  <si>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</si>
  <si>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</si>
  <si>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</si>
  <si>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</si>
  <si>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</si>
  <si>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</si>
  <si>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</si>
  <si>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</si>
  <si>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</si>
  <si>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</si>
  <si>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</si>
  <si>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</si>
  <si>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</si>
  <si>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</si>
  <si>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</si>
  <si>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</si>
  <si>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</si>
  <si>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</si>
  <si>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</si>
  <si>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</si>
  <si>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</si>
  <si>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</si>
  <si>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</si>
  <si>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</si>
  <si>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</si>
  <si>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</si>
  <si>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</si>
  <si>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</si>
  <si>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</si>
  <si>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</si>
  <si>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</si>
  <si>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</si>
  <si>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</si>
  <si>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</si>
  <si>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</si>
  <si>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</si>
  <si>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</si>
  <si>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</si>
  <si>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</si>
  <si>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</si>
  <si>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</si>
  <si>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</si>
  <si>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</si>
  <si>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</si>
  <si>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</si>
  <si>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</si>
  <si>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</si>
  <si>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</si>
  <si>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</si>
  <si>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</si>
  <si>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</si>
  <si>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</si>
  <si>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</si>
  <si>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</si>
  <si>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</si>
  <si>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</si>
  <si>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</si>
  <si>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</si>
  <si>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</si>
  <si>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</si>
  <si>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</si>
  <si>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</si>
  <si>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</si>
  <si>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</si>
  <si>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</si>
  <si>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</si>
  <si>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</si>
  <si>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</si>
  <si>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</si>
  <si>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</si>
  <si>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</si>
  <si>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</si>
  <si>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</si>
  <si>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</si>
  <si>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</si>
  <si>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</si>
  <si>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</si>
  <si>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</si>
  <si>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</si>
  <si>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</si>
  <si>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</si>
  <si>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</si>
  <si>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</si>
  <si>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</si>
  <si>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</si>
  <si>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</si>
  <si>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</si>
  <si>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</si>
  <si>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</si>
  <si>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</si>
  <si>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</si>
  <si>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</si>
  <si>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</si>
  <si>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</si>
  <si>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</si>
  <si>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</si>
  <si>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</si>
  <si>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</si>
  <si>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</si>
  <si>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</si>
  <si>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</si>
  <si>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</si>
  <si>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</si>
  <si>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</si>
  <si>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</si>
  <si>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</si>
  <si>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</si>
  <si>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</si>
  <si>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</si>
  <si>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</si>
  <si>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</si>
  <si>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</si>
  <si>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</si>
  <si>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</si>
  <si>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</si>
  <si>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</si>
  <si>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</si>
  <si>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</si>
  <si>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</si>
  <si>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</si>
  <si>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</si>
  <si>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</si>
  <si>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</si>
  <si>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</si>
  <si>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</si>
  <si>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</si>
  <si>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</si>
  <si>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</si>
  <si>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</si>
  <si>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</si>
  <si>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</si>
  <si>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</si>
  <si>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</si>
  <si>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</si>
  <si>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</si>
  <si>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</si>
  <si>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</si>
  <si>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</si>
  <si>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</si>
  <si>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</si>
  <si>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</si>
  <si>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</si>
  <si>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</si>
  <si>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</si>
  <si>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</si>
  <si>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</si>
  <si>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</si>
  <si>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</si>
  <si>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</si>
  <si>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</si>
  <si>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</si>
  <si>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</si>
  <si>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</si>
  <si>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</si>
  <si>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</si>
  <si>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</si>
  <si>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</si>
  <si>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</si>
  <si>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</si>
  <si>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</si>
  <si>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</si>
  <si>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</si>
  <si>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</si>
  <si>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</si>
  <si>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</si>
  <si>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</si>
  <si>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</si>
  <si>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</si>
  <si>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</si>
  <si>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</si>
  <si>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</si>
  <si>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</si>
  <si>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</si>
  <si>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</si>
  <si>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</si>
  <si>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</si>
  <si>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</si>
  <si>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</si>
  <si>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</si>
  <si>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</si>
  <si>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</si>
  <si>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</si>
  <si>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</si>
  <si>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</si>
  <si>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</si>
  <si>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</si>
  <si>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</si>
  <si>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</si>
  <si>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</si>
  <si>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</si>
  <si>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</si>
  <si>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</si>
  <si>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</si>
  <si>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</si>
  <si>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</si>
  <si>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</si>
  <si>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</si>
  <si>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</si>
  <si>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</si>
  <si>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</si>
  <si>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</si>
  <si>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</si>
  <si>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</si>
  <si>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</si>
  <si>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</si>
  <si>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</si>
  <si>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</si>
  <si>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</si>
  <si>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</si>
  <si>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</si>
  <si>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</si>
  <si>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</si>
  <si>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</si>
  <si>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</si>
  <si>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</si>
  <si>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</si>
  <si>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</si>
  <si>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</si>
  <si>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</si>
  <si>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</si>
  <si>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</si>
  <si>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</si>
  <si>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</si>
  <si>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</si>
  <si>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</si>
  <si>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</si>
  <si>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</si>
  <si>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</si>
  <si>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</si>
  <si>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</si>
  <si>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</si>
  <si>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</si>
  <si>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</si>
  <si>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</si>
  <si>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</si>
  <si>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</si>
  <si>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</si>
  <si>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</si>
  <si>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</si>
  <si>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</si>
  <si>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</si>
  <si>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</si>
  <si>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</si>
  <si>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</si>
  <si>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</si>
  <si>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</si>
  <si>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</si>
  <si>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</si>
  <si>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</si>
  <si>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</si>
  <si>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</si>
  <si>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</si>
  <si>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</si>
  <si>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</si>
  <si>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</si>
  <si>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</si>
  <si>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</si>
  <si>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</si>
  <si>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</si>
  <si>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</si>
  <si>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</si>
  <si>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</si>
  <si>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</si>
  <si>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</si>
  <si>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</si>
  <si>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</si>
  <si>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</si>
  <si>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</si>
  <si>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</si>
  <si>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</si>
  <si>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</si>
  <si>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</si>
  <si>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</si>
  <si>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</si>
  <si>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</si>
  <si>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</si>
  <si>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</si>
  <si>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</si>
  <si>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</si>
  <si>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</si>
  <si>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</si>
  <si>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</si>
  <si>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</si>
  <si>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</si>
  <si>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</si>
  <si>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</si>
  <si>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</si>
  <si>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</si>
  <si>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</si>
  <si>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</si>
  <si>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</si>
  <si>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</si>
  <si>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</si>
  <si>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</si>
  <si>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</si>
  <si>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</si>
  <si>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</si>
  <si>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</si>
  <si>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</si>
  <si>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</si>
  <si>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</si>
  <si>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</si>
  <si>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</si>
  <si>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</si>
  <si>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</si>
  <si>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</si>
  <si>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</si>
  <si>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</si>
  <si>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</si>
  <si>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</si>
  <si>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</si>
  <si>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</si>
  <si>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</si>
  <si>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</si>
  <si>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</si>
  <si>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</si>
  <si>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</si>
  <si>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</si>
  <si>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</si>
  <si>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</si>
  <si>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</si>
  <si>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</si>
  <si>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</si>
  <si>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</si>
  <si>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</si>
  <si>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</si>
  <si>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</si>
  <si>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</si>
  <si>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</si>
  <si>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</si>
  <si>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</si>
  <si>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</si>
  <si>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</si>
  <si>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</si>
  <si>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</si>
  <si>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</si>
  <si>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</si>
  <si>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</si>
  <si>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</si>
  <si>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</si>
  <si>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</si>
  <si>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</si>
  <si>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</si>
  <si>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</si>
  <si>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</si>
  <si>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</si>
  <si>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</si>
  <si>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</si>
  <si>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</si>
  <si>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</si>
  <si>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</si>
  <si>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</si>
  <si>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</si>
  <si>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</si>
  <si>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</si>
  <si>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</si>
  <si>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</si>
  <si>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</si>
  <si>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</si>
  <si>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</si>
  <si>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</si>
  <si>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</si>
  <si>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</si>
  <si>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</si>
  <si>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</si>
  <si>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</si>
  <si>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</si>
  <si>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</si>
  <si>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</si>
  <si>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</si>
  <si>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</si>
  <si>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</si>
  <si>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</si>
  <si>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</si>
  <si>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</si>
  <si>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</si>
  <si>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</si>
  <si>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</si>
  <si>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</si>
  <si>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</si>
  <si>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</si>
  <si>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</si>
  <si>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</si>
  <si>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</si>
  <si>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</si>
  <si>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</si>
  <si>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</si>
  <si>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</si>
  <si>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</si>
  <si>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</si>
  <si>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</si>
  <si>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</si>
  <si>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</si>
  <si>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</si>
  <si>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</si>
  <si>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</si>
  <si>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</si>
  <si>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</si>
  <si>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</si>
  <si>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</si>
  <si>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</si>
  <si>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</si>
  <si>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</si>
  <si>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</si>
  <si>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</si>
  <si>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</si>
  <si>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</si>
  <si>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</si>
  <si>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</si>
  <si>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</si>
  <si>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</si>
  <si>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</si>
  <si>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</si>
  <si>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</si>
  <si>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</si>
  <si>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</si>
  <si>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</si>
  <si>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</si>
  <si>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</si>
  <si>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</si>
  <si>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</si>
  <si>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</si>
  <si>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</si>
  <si>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</si>
  <si>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</si>
  <si>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</si>
  <si>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</si>
  <si>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</si>
  <si>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</si>
  <si>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</si>
  <si>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</si>
  <si>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</si>
  <si>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</si>
  <si>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</si>
  <si>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</si>
  <si>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</si>
  <si>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</si>
  <si>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</si>
  <si>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</si>
  <si>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</si>
  <si>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</si>
  <si>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</si>
  <si>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</si>
  <si>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</si>
  <si>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</si>
  <si>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</si>
  <si>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</si>
  <si>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</si>
  <si>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</si>
  <si>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</si>
  <si>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</si>
  <si>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</si>
  <si>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</si>
  <si>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</si>
  <si>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</si>
  <si>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</si>
  <si>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</si>
  <si>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</si>
  <si>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</si>
  <si>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</si>
  <si>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</si>
  <si>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</si>
  <si>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</si>
  <si>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</si>
  <si>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</si>
  <si>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</si>
  <si>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</si>
  <si>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</si>
  <si>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</si>
  <si>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</si>
  <si>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</si>
  <si>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</si>
  <si>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</si>
  <si>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</si>
  <si>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</si>
  <si>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</si>
  <si>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</si>
  <si>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</si>
  <si>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</si>
  <si>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</si>
  <si>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</si>
  <si>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</si>
  <si>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</si>
  <si>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</si>
  <si>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</si>
  <si>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</si>
  <si>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</si>
  <si>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</si>
  <si>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</si>
  <si>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</si>
  <si>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</si>
  <si>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</si>
  <si>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</si>
  <si>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</si>
  <si>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</si>
  <si>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</si>
  <si>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</si>
  <si>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</si>
  <si>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</si>
  <si>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</si>
  <si>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</si>
  <si>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</si>
  <si>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</si>
  <si>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</si>
  <si>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</si>
  <si>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</si>
  <si>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</si>
  <si>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</si>
  <si>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</si>
  <si>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</si>
  <si>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</si>
  <si>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</si>
  <si>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</si>
  <si>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</si>
  <si>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</si>
  <si>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</si>
  <si>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</si>
  <si>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</si>
  <si>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</si>
  <si>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</si>
  <si>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</si>
  <si>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</si>
  <si>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</si>
  <si>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</si>
  <si>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</si>
  <si>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</si>
  <si>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</si>
  <si>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</si>
  <si>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</si>
  <si>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</si>
  <si>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</si>
  <si>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</si>
  <si>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</si>
  <si>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</si>
  <si>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</si>
  <si>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</si>
  <si>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</si>
  <si>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</si>
  <si>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</si>
  <si>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</si>
  <si>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</si>
  <si>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</si>
  <si>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</si>
  <si>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</si>
  <si>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</si>
  <si>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</si>
  <si>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</si>
  <si>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</si>
  <si>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</si>
  <si>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</si>
  <si>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</si>
  <si>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</si>
  <si>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</si>
  <si>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</si>
  <si>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</si>
  <si>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</si>
  <si>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</si>
  <si>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</si>
  <si>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</si>
  <si>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</si>
  <si>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</si>
  <si>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</si>
  <si>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</si>
  <si>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</si>
  <si>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</si>
  <si>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</si>
  <si>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</si>
  <si>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</si>
  <si>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</si>
  <si>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</si>
  <si>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</si>
  <si>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</si>
  <si>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</si>
  <si>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</si>
  <si>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</si>
  <si>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</si>
  <si>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</si>
  <si>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</si>
  <si>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</si>
  <si>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</si>
  <si>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</si>
  <si>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</si>
  <si>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</si>
  <si>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</si>
  <si>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</si>
  <si>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</si>
  <si>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</si>
  <si>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</si>
  <si>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</si>
  <si>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</si>
  <si>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</si>
  <si>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</si>
  <si>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</si>
  <si>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</si>
  <si>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</si>
  <si>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</si>
  <si>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</si>
  <si>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</si>
  <si>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</si>
  <si>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</si>
  <si>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</si>
  <si>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</si>
  <si>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</si>
  <si>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</si>
  <si>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</si>
  <si>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</si>
  <si>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</si>
  <si>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</si>
  <si>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</si>
  <si>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</si>
  <si>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</si>
  <si>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</si>
  <si>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</si>
  <si>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</si>
  <si>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</si>
  <si>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</si>
  <si>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</si>
  <si>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</si>
  <si>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</si>
  <si>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</si>
  <si>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</si>
  <si>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</si>
  <si>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</si>
  <si>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</si>
  <si>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</si>
  <si>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</si>
  <si>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</si>
  <si>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</si>
  <si>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</si>
  <si>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</si>
  <si>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</si>
  <si>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</si>
  <si>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</si>
  <si>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</si>
  <si>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</si>
  <si>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</si>
  <si>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</si>
  <si>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</si>
  <si>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</si>
  <si>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</si>
  <si>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</si>
  <si>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</si>
  <si>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</si>
  <si>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</si>
  <si>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</si>
  <si>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</si>
  <si>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</si>
  <si>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</si>
  <si>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</si>
  <si>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</si>
  <si>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</si>
  <si>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</si>
  <si>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</si>
  <si>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</si>
  <si>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</si>
  <si>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</si>
  <si>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</si>
  <si>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</si>
  <si>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</si>
  <si>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</si>
  <si>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</si>
  <si>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</si>
  <si>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</si>
  <si>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</si>
  <si>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</si>
  <si>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</si>
  <si>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</si>
  <si>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</si>
  <si>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</si>
  <si>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</si>
  <si>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</si>
  <si>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</si>
  <si>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</si>
  <si>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</si>
  <si>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</si>
  <si>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</si>
  <si>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</si>
  <si>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</si>
  <si>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</si>
  <si>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</si>
  <si>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</si>
  <si>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</si>
  <si>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</si>
  <si>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</si>
  <si>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</si>
  <si>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</si>
  <si>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</si>
  <si>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</si>
  <si>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</si>
  <si>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</si>
  <si>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</si>
  <si>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</si>
  <si>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</si>
  <si>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</si>
  <si>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</si>
  <si>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</si>
  <si>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</si>
  <si>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</si>
  <si>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</si>
  <si>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</si>
  <si>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</si>
  <si>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</si>
  <si>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</si>
  <si>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</si>
  <si>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</si>
  <si>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</si>
  <si>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</si>
  <si>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</si>
  <si>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</si>
  <si>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</si>
  <si>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</si>
  <si>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</si>
  <si>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</si>
  <si>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</si>
  <si>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</si>
  <si>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</si>
  <si>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</si>
  <si>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</si>
  <si>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</si>
  <si>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</si>
  <si>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</si>
  <si>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</si>
  <si>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</si>
  <si>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</si>
  <si>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</si>
  <si>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</si>
  <si>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</si>
  <si>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</si>
  <si>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</si>
  <si>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</si>
  <si>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</si>
  <si>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</si>
  <si>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</si>
  <si>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</si>
  <si>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</si>
  <si>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</si>
  <si>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</si>
  <si>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</si>
  <si>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</si>
  <si>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</si>
  <si>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</si>
  <si>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</si>
  <si>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</si>
  <si>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</si>
  <si>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</si>
  <si>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</si>
  <si>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</si>
  <si>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</si>
  <si>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</si>
  <si>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</si>
  <si>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</si>
  <si>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</si>
  <si>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</si>
  <si>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</si>
  <si>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</si>
  <si>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</si>
  <si>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</si>
  <si>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</si>
  <si>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</si>
  <si>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</si>
  <si>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</si>
  <si>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</si>
  <si>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</si>
  <si>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</si>
  <si>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</si>
  <si>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</si>
  <si>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</si>
  <si>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</si>
  <si>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</si>
  <si>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</si>
  <si>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</si>
  <si>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</si>
  <si>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</si>
  <si>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</si>
  <si>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</si>
  <si>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</si>
  <si>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</si>
  <si>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</si>
  <si>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</si>
  <si>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</si>
  <si>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</si>
  <si>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</si>
  <si>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</si>
  <si>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</si>
  <si>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</si>
  <si>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</si>
  <si>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</si>
  <si>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</si>
  <si>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</si>
  <si>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</si>
  <si>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</si>
  <si>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</si>
  <si>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</si>
  <si>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</si>
  <si>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</si>
  <si>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</si>
  <si>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</si>
  <si>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</si>
  <si>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</si>
  <si>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</si>
  <si>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</si>
  <si>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</si>
  <si>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</si>
  <si>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</si>
  <si>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</si>
  <si>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</si>
  <si>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</si>
  <si>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</si>
  <si>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</si>
  <si>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</si>
  <si>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</si>
  <si>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</si>
  <si>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</si>
  <si>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</si>
  <si>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</si>
  <si>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</si>
  <si>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</si>
  <si>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</si>
  <si>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</si>
  <si>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</si>
  <si>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</si>
  <si>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</si>
  <si>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</si>
  <si>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</si>
  <si>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</si>
  <si>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</si>
  <si>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</si>
  <si>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</si>
  <si>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</si>
  <si>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</si>
  <si>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</si>
  <si>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</si>
  <si>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</si>
  <si>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</si>
  <si>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</si>
  <si>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</si>
  <si>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</si>
  <si>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</si>
  <si>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</si>
  <si>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</si>
  <si>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</si>
  <si>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</si>
  <si>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</si>
  <si>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</si>
  <si>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</si>
  <si>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</si>
  <si>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</si>
  <si>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</si>
  <si>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</si>
  <si>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</si>
  <si>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</si>
  <si>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</si>
  <si>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</si>
  <si>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</si>
  <si>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</si>
  <si>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</si>
  <si>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</si>
  <si>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</si>
  <si>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</si>
  <si>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</si>
  <si>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</si>
  <si>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</si>
  <si>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</si>
  <si>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</si>
  <si>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</si>
  <si>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</si>
  <si>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</si>
  <si>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</si>
  <si>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</si>
  <si>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</si>
  <si>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</si>
  <si>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</si>
  <si>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</si>
  <si>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</si>
  <si>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</si>
  <si>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</si>
  <si>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</si>
  <si>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</si>
  <si>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</si>
  <si>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</si>
  <si>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</si>
  <si>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</si>
  <si>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</si>
  <si>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</si>
  <si>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</si>
  <si>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</si>
  <si>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</si>
  <si>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</si>
  <si>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</si>
  <si>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</si>
  <si>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</si>
  <si>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</si>
  <si>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</si>
  <si>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</si>
  <si>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</si>
  <si>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</si>
  <si>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</si>
  <si>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</si>
  <si>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</si>
  <si>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</si>
  <si>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</si>
  <si>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</si>
  <si>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</si>
  <si>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</si>
  <si>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</si>
  <si>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</si>
  <si>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</si>
  <si>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</si>
  <si>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</si>
  <si>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</si>
  <si>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</si>
  <si>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</si>
  <si>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</si>
  <si>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</si>
  <si>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</si>
  <si>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</si>
  <si>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</si>
  <si>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</si>
  <si>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</si>
  <si>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</si>
  <si>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</si>
  <si>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</si>
  <si>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</si>
  <si>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</si>
  <si>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</si>
  <si>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</si>
  <si>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</si>
  <si>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</si>
  <si>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</si>
  <si>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</si>
  <si>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</si>
  <si>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</si>
  <si>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</si>
  <si>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</si>
  <si>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</si>
  <si>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</si>
  <si>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</si>
  <si>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</si>
  <si>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</si>
  <si>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</si>
  <si>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</si>
  <si>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</si>
  <si>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</si>
  <si>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</si>
  <si>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</si>
  <si>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</si>
  <si>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</si>
  <si>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</si>
  <si>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</si>
  <si>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</si>
  <si>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</si>
  <si>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</si>
  <si>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</si>
  <si>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</si>
  <si>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</si>
  <si>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</si>
  <si>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</si>
  <si>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</si>
  <si>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</si>
  <si>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</si>
  <si>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</si>
  <si>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</si>
  <si>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</si>
  <si>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</si>
  <si>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</si>
  <si>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</si>
  <si>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</si>
  <si>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</si>
  <si>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</si>
  <si>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</si>
  <si>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</si>
  <si>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</si>
  <si>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</si>
  <si>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</si>
  <si>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</si>
  <si>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</si>
  <si>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</si>
  <si>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</si>
  <si>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</si>
  <si>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</si>
  <si>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</si>
  <si>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</si>
  <si>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</si>
  <si>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</si>
  <si>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</si>
  <si>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</si>
  <si>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</si>
  <si>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</si>
  <si>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</si>
  <si>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</si>
  <si>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</si>
  <si>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</si>
  <si>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</si>
  <si>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</si>
  <si>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</si>
  <si>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</si>
  <si>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</si>
  <si>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</si>
  <si>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</si>
  <si>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</si>
  <si>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</si>
  <si>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</si>
  <si>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</si>
  <si>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</si>
  <si>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</si>
  <si>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</si>
  <si>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</si>
  <si>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</si>
  <si>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</si>
  <si>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</si>
  <si>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</si>
  <si>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</si>
  <si>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</si>
  <si>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</si>
  <si>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</si>
  <si>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</si>
  <si>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</si>
  <si>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</si>
  <si>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</si>
  <si>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</si>
  <si>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</si>
  <si>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</si>
  <si>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</si>
  <si>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</si>
  <si>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</si>
  <si>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</si>
  <si>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</si>
  <si>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</si>
  <si>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</si>
  <si>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</si>
  <si>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</si>
  <si>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</si>
  <si>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</si>
  <si>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</si>
  <si>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</si>
  <si>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</si>
  <si>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</si>
  <si>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</si>
  <si>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</si>
  <si>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</si>
  <si>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</si>
  <si>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</si>
  <si>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</si>
  <si>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</si>
  <si>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</si>
  <si>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</si>
  <si>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</si>
  <si>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</si>
  <si>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</si>
  <si>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</si>
  <si>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</si>
  <si>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</si>
  <si>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</si>
  <si>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</si>
  <si>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</si>
  <si>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</si>
  <si>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</si>
  <si>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</si>
  <si>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</si>
  <si>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</si>
  <si>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</si>
  <si>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</si>
  <si>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</si>
  <si>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</si>
  <si>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</si>
  <si>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</si>
  <si>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</si>
  <si>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</si>
  <si>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</si>
  <si>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</si>
  <si>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</si>
  <si>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</si>
  <si>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</si>
  <si>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</si>
  <si>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</si>
  <si>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</si>
  <si>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</si>
  <si>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</si>
  <si>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</si>
  <si>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</si>
  <si>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</si>
  <si>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</si>
  <si>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</si>
  <si>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</si>
  <si>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</si>
  <si>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</si>
  <si>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</si>
  <si>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</si>
  <si>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</si>
  <si>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</si>
  <si>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</si>
  <si>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</si>
  <si>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</si>
  <si>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</si>
  <si>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</si>
  <si>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</si>
  <si>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</si>
  <si>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</si>
  <si>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</si>
  <si>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</si>
  <si>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</si>
  <si>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</si>
  <si>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</si>
  <si>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</si>
  <si>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</si>
  <si>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</si>
  <si>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</si>
  <si>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</si>
  <si>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</si>
  <si>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</si>
  <si>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</si>
  <si>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</si>
  <si>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</si>
  <si>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</si>
  <si>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</si>
  <si>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</si>
  <si>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</si>
  <si>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</si>
  <si>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</si>
  <si>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</si>
  <si>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</si>
  <si>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</si>
  <si>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</si>
  <si>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</si>
  <si>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</si>
  <si>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</si>
  <si>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</si>
  <si>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</si>
  <si>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</si>
  <si>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</si>
  <si>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</si>
  <si>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</si>
  <si>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</si>
  <si>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</si>
  <si>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</si>
  <si>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</si>
  <si>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</si>
  <si>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</si>
  <si>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</si>
  <si>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</si>
  <si>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</si>
  <si>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</si>
  <si>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</si>
  <si>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</si>
  <si>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</si>
  <si>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</si>
  <si>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</si>
  <si>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</si>
  <si>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</si>
  <si>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</si>
  <si>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</si>
  <si>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</si>
  <si>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</si>
  <si>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</si>
  <si>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</si>
  <si>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</si>
  <si>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</si>
  <si>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</si>
  <si>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</si>
  <si>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</si>
  <si>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</si>
  <si>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</si>
  <si>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</si>
  <si>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</si>
  <si>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</si>
  <si>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</si>
  <si>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</si>
  <si>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</si>
  <si>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</si>
  <si>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</si>
  <si>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</si>
  <si>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</si>
  <si>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</si>
  <si>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</si>
  <si>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</si>
  <si>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</si>
  <si>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</si>
  <si>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</si>
  <si>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</si>
  <si>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</si>
  <si>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</si>
  <si>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</si>
  <si>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</si>
  <si>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</si>
  <si>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</si>
  <si>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</si>
  <si>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</si>
  <si>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</si>
  <si>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</si>
  <si>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</si>
  <si>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</si>
  <si>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</si>
  <si>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</si>
  <si>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</si>
  <si>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</si>
  <si>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</si>
  <si>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</si>
  <si>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</si>
  <si>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</si>
  <si>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</si>
  <si>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</si>
  <si>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</si>
  <si>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</si>
  <si>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</si>
  <si>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</si>
  <si>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</si>
  <si>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</si>
  <si>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</si>
  <si>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</si>
  <si>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</si>
  <si>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</si>
  <si>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</si>
  <si>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</si>
  <si>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</si>
  <si>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</si>
  <si>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</si>
  <si>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</si>
  <si>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</si>
  <si>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</si>
  <si>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</si>
  <si>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</si>
  <si>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</si>
  <si>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</si>
  <si>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</si>
  <si>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</si>
  <si>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</si>
  <si>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</si>
  <si>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</si>
  <si>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</si>
  <si>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</si>
  <si>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</si>
  <si>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</si>
  <si>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</si>
  <si>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</si>
  <si>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</si>
  <si>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</si>
  <si>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</si>
  <si>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</si>
  <si>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</si>
  <si>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</si>
  <si>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</si>
  <si>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</si>
  <si>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</si>
  <si>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</si>
  <si>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</si>
  <si>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</si>
  <si>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</si>
  <si>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</si>
  <si>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</si>
  <si>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</si>
  <si>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</si>
  <si>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</si>
  <si>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</si>
  <si>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</si>
  <si>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</si>
  <si>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</si>
  <si>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</si>
  <si>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</si>
  <si>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</si>
  <si>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</si>
  <si>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</si>
  <si>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</si>
  <si>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</si>
  <si>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</si>
  <si>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</si>
  <si>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</si>
  <si>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</si>
  <si>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</si>
  <si>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</si>
  <si>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</si>
  <si>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</si>
  <si>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</si>
  <si>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</si>
  <si>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</si>
  <si>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</si>
  <si>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</si>
  <si>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</si>
  <si>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</si>
  <si>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</si>
  <si>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</si>
  <si>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</si>
  <si>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</si>
  <si>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</si>
  <si>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</si>
  <si>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</si>
  <si>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</si>
  <si>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</si>
  <si>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</si>
  <si>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</si>
  <si>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</si>
  <si>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</si>
  <si>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</si>
  <si>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</si>
  <si>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</si>
  <si>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</si>
  <si>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</si>
  <si>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</si>
  <si>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</si>
  <si>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</si>
  <si>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</si>
  <si>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</si>
  <si>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</si>
  <si>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</si>
  <si>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</si>
  <si>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</si>
  <si>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</si>
  <si>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</si>
  <si>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</si>
  <si>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</si>
  <si>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</si>
  <si>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</si>
  <si>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</si>
  <si>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</si>
  <si>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</si>
  <si>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</si>
  <si>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</si>
  <si>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</si>
  <si>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</si>
  <si>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</si>
  <si>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</si>
  <si>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</si>
  <si>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</si>
  <si>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</si>
  <si>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</si>
  <si>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</si>
  <si>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</si>
  <si>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</si>
  <si>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</si>
  <si>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</si>
  <si>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</si>
  <si>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</si>
  <si>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</si>
  <si>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</si>
  <si>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</si>
  <si>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</si>
  <si>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</si>
  <si>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</si>
  <si>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</si>
  <si>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</si>
  <si>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</si>
  <si>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</si>
  <si>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</si>
  <si>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</si>
  <si>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</si>
  <si>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</si>
  <si>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</si>
  <si>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</si>
  <si>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</si>
  <si>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</si>
  <si>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</si>
  <si>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</si>
  <si>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</si>
  <si>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</si>
  <si>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</si>
  <si>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</si>
  <si>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</si>
  <si>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</si>
  <si>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</si>
  <si>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</si>
  <si>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</si>
  <si>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</si>
  <si>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</si>
  <si>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</si>
  <si>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</si>
  <si>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</si>
  <si>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</si>
  <si>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</si>
  <si>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</si>
  <si>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</si>
  <si>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</si>
  <si>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</si>
  <si>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</si>
  <si>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</si>
  <si>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</si>
  <si>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</si>
  <si>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</si>
  <si>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</si>
  <si>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</si>
  <si>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</si>
  <si>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</si>
  <si>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</si>
  <si>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</si>
  <si>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</si>
  <si>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</si>
  <si>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</si>
  <si>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</si>
  <si>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</si>
  <si>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</si>
  <si>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</si>
  <si>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</si>
  <si>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</si>
  <si>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</si>
  <si>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</si>
  <si>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</si>
  <si>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</si>
  <si>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</si>
  <si>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</si>
  <si>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</si>
  <si>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</si>
  <si>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</si>
  <si>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</si>
  <si>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</si>
  <si>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</si>
  <si>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</si>
  <si>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</si>
  <si>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</si>
  <si>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</si>
  <si>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</si>
  <si>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</si>
  <si>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</si>
  <si>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</si>
  <si>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</si>
  <si>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</si>
  <si>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</si>
  <si>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</si>
  <si>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</si>
  <si>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</si>
  <si>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</si>
  <si>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</si>
  <si>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</si>
  <si>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</si>
  <si>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</si>
  <si>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</si>
  <si>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</si>
  <si>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</si>
  <si>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</si>
  <si>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</si>
  <si>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</si>
  <si>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</si>
  <si>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</si>
  <si>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</si>
  <si>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</si>
  <si>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</si>
  <si>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</si>
  <si>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</si>
  <si>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</si>
  <si>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</si>
  <si>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</si>
  <si>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</si>
  <si>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</si>
  <si>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</si>
  <si>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</si>
  <si>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</si>
  <si>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</si>
  <si>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</si>
  <si>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</si>
  <si>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</si>
  <si>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</si>
  <si>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</si>
  <si>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</si>
  <si>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</si>
  <si>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</si>
  <si>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</si>
  <si>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</si>
  <si>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</si>
  <si>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</si>
  <si>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</si>
  <si>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</si>
  <si>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</si>
  <si>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</si>
  <si>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</si>
  <si>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</si>
  <si>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</si>
  <si>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</si>
  <si>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</si>
  <si>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</si>
  <si>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</si>
  <si>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</si>
  <si>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</si>
  <si>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</si>
  <si>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</si>
  <si>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</si>
  <si>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</si>
  <si>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</si>
  <si>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</si>
  <si>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</si>
  <si>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</si>
  <si>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</si>
  <si>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</si>
  <si>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</si>
  <si>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</si>
  <si>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</si>
  <si>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</si>
  <si>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</si>
  <si>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</si>
  <si>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</si>
  <si>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</si>
  <si>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</si>
  <si>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</si>
  <si>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</si>
  <si>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</si>
  <si>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</si>
  <si>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</si>
  <si>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</si>
  <si>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</si>
  <si>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</si>
  <si>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</si>
  <si>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</si>
  <si>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</si>
  <si>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</si>
  <si>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</si>
  <si>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</si>
  <si>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</si>
  <si>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</si>
  <si>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</si>
  <si>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</si>
  <si>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</si>
  <si>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</si>
  <si>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</si>
  <si>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</si>
  <si>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</si>
  <si>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</si>
  <si>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</si>
  <si>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</si>
  <si>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</si>
  <si>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</si>
  <si>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</si>
  <si>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</si>
  <si>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</si>
  <si>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</si>
  <si>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</si>
  <si>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</si>
  <si>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</si>
  <si>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</si>
  <si>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</si>
  <si>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</si>
  <si>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</si>
  <si>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</si>
  <si>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</si>
  <si>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</si>
  <si>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</si>
  <si>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</si>
  <si>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</si>
  <si>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</si>
  <si>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</si>
  <si>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</si>
  <si>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</si>
  <si>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</si>
  <si>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</si>
  <si>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</si>
  <si>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</si>
  <si>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</si>
  <si>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</si>
  <si>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</si>
  <si>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</si>
  <si>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</si>
  <si>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</si>
  <si>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</si>
  <si>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</si>
  <si>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</si>
  <si>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</si>
  <si>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</si>
  <si>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</si>
  <si>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</si>
  <si>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</si>
  <si>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</si>
  <si>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</si>
  <si>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</si>
  <si>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</si>
  <si>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</si>
  <si>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</si>
  <si>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</si>
  <si>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</si>
  <si>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</si>
  <si>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</si>
  <si>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</si>
  <si>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</si>
  <si>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</si>
  <si>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</si>
  <si>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</si>
  <si>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</si>
  <si>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</si>
  <si>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</si>
  <si>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</si>
  <si>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</si>
  <si>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</si>
  <si>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</si>
  <si>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</si>
  <si>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</si>
  <si>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</si>
  <si>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</si>
  <si>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</si>
  <si>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</si>
  <si>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</si>
  <si>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</si>
  <si>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</si>
  <si>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</si>
  <si>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</si>
  <si>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</si>
  <si>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</si>
  <si>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</si>
  <si>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</si>
  <si>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</si>
  <si>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</si>
  <si>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</si>
  <si>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</si>
  <si>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</si>
  <si>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</si>
  <si>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</si>
  <si>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</si>
  <si>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</si>
  <si>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</si>
  <si>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</si>
  <si>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</si>
  <si>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</si>
  <si>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</si>
  <si>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</si>
  <si>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</si>
  <si>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</si>
  <si>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</si>
  <si>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</si>
  <si>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</si>
  <si>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</si>
  <si>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</si>
  <si>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</si>
  <si>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</si>
  <si>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</si>
  <si>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</si>
  <si>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</si>
  <si>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</si>
  <si>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</si>
  <si>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</si>
  <si>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</si>
  <si>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</si>
  <si>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</si>
  <si>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</si>
  <si>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</si>
  <si>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</si>
  <si>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</si>
  <si>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</si>
  <si>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</si>
  <si>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</si>
  <si>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</si>
  <si>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</si>
  <si>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</si>
  <si>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</si>
  <si>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</si>
  <si>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</si>
  <si>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</si>
  <si>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</si>
  <si>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</si>
  <si>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</si>
  <si>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</si>
  <si>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</si>
  <si>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</si>
  <si>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</si>
  <si>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</si>
  <si>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</si>
  <si>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</si>
  <si>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</si>
  <si>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</si>
  <si>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</si>
  <si>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</si>
  <si>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</si>
  <si>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</si>
  <si>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</si>
  <si>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</si>
  <si>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</si>
  <si>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</si>
  <si>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</si>
  <si>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</si>
  <si>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</si>
  <si>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</si>
  <si>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</si>
  <si>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</si>
  <si>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</si>
  <si>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</si>
  <si>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</si>
  <si>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</si>
  <si>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</si>
  <si>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</si>
  <si>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</si>
  <si>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</si>
  <si>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</si>
  <si>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</si>
  <si>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</si>
  <si>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</si>
  <si>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</si>
  <si>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</si>
  <si>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</si>
  <si>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</si>
  <si>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</si>
  <si>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</si>
  <si>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</si>
  <si>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</si>
  <si>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</si>
  <si>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</si>
  <si>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</si>
  <si>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</si>
  <si>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</si>
  <si>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</si>
  <si>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</si>
  <si>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</si>
  <si>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</si>
  <si>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</si>
  <si>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</si>
  <si>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</si>
  <si>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</si>
  <si>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</si>
  <si>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</si>
  <si>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</si>
  <si>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</si>
  <si>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</si>
  <si>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</si>
  <si>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</si>
  <si>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</si>
  <si>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</si>
  <si>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</si>
  <si>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</si>
  <si>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</si>
  <si>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</si>
  <si>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</si>
  <si>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</si>
  <si>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</si>
  <si>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</si>
  <si>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</si>
  <si>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</si>
  <si>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</si>
  <si>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</si>
  <si>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</si>
  <si>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</si>
  <si>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</si>
  <si>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</si>
  <si>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</si>
  <si>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</si>
  <si>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</si>
  <si>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</si>
  <si>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</si>
  <si>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</si>
  <si>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</si>
  <si>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</si>
  <si>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</si>
  <si>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</si>
  <si>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</si>
  <si>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</si>
  <si>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</si>
  <si>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</si>
  <si>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</si>
  <si>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</si>
  <si>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</si>
  <si>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</si>
  <si>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</si>
  <si>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</si>
  <si>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</si>
  <si>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</si>
  <si>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</si>
  <si>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</si>
  <si>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</si>
  <si>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</si>
  <si>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</si>
  <si>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</si>
  <si>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</si>
  <si>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</si>
  <si>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</si>
  <si>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</si>
  <si>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</si>
  <si>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</si>
  <si>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</si>
  <si>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</si>
  <si>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</si>
  <si>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</si>
  <si>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</si>
  <si>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</si>
  <si>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</si>
  <si>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</si>
  <si>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</si>
  <si>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</si>
  <si>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</si>
  <si>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</si>
  <si>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</si>
  <si>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</si>
  <si>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</si>
  <si>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</si>
  <si>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</si>
  <si>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</si>
  <si>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</si>
  <si>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</si>
  <si>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</si>
  <si>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</si>
  <si>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</si>
  <si>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</si>
  <si>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</si>
  <si>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</si>
  <si>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</si>
  <si>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</si>
  <si>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</si>
  <si>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</si>
  <si>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</si>
  <si>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</si>
  <si>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</si>
  <si>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</si>
  <si>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</si>
  <si>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</si>
  <si>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</si>
  <si>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</si>
  <si>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</si>
  <si>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</si>
  <si>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</si>
  <si>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</si>
  <si>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</si>
  <si>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</si>
  <si>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</si>
  <si>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</si>
  <si>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</si>
  <si>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</si>
  <si>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</si>
  <si>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</si>
  <si>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</si>
  <si>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</si>
  <si>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</si>
  <si>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</si>
  <si>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</si>
  <si>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</si>
  <si>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</si>
  <si>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</si>
  <si>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</si>
  <si>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</si>
  <si>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</si>
  <si>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</si>
  <si>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</si>
  <si>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</si>
  <si>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</si>
  <si>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</si>
  <si>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</si>
  <si>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</si>
  <si>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</si>
  <si>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</si>
  <si>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</si>
  <si>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</si>
  <si>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</si>
  <si>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</si>
  <si>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</si>
  <si>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</si>
  <si>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</si>
  <si>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</si>
  <si>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</si>
  <si>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</si>
  <si>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</si>
  <si>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</si>
  <si>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</si>
  <si>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</si>
  <si>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</si>
  <si>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</si>
  <si>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</si>
  <si>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</si>
  <si>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</si>
  <si>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</si>
  <si>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</si>
  <si>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</si>
  <si>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</si>
  <si>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</si>
  <si>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</si>
  <si>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</si>
  <si>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</si>
  <si>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</si>
  <si>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</si>
  <si>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</si>
  <si>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</si>
  <si>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</si>
  <si>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</si>
  <si>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</si>
  <si>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</si>
  <si>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</si>
  <si>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</si>
  <si>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</si>
  <si>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</si>
  <si>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</si>
  <si>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</si>
  <si>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</si>
  <si>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</si>
  <si>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</si>
  <si>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</si>
  <si>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</si>
  <si>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</si>
  <si>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</si>
  <si>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</si>
  <si>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</si>
  <si>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</si>
  <si>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</si>
  <si>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</si>
  <si>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</si>
  <si>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</si>
  <si>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</si>
  <si>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</si>
  <si>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</si>
  <si>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</si>
  <si>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</si>
  <si>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</si>
  <si>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</si>
  <si>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</si>
  <si>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</si>
  <si>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</si>
  <si>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</si>
  <si>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</si>
  <si>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</si>
  <si>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</si>
  <si>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</si>
  <si>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</si>
  <si>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</si>
  <si>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</si>
  <si>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</si>
  <si>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</si>
  <si>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</si>
  <si>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</si>
  <si>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</si>
  <si>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</si>
  <si>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</si>
  <si>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</si>
  <si>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</si>
  <si>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</si>
  <si>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</si>
  <si>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</si>
  <si>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</si>
  <si>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</si>
  <si>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</si>
  <si>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</si>
  <si>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</si>
  <si>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</si>
  <si>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</si>
  <si>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</si>
  <si>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</si>
  <si>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</si>
  <si>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</si>
  <si>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</si>
  <si>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</si>
  <si>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</si>
  <si>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</si>
  <si>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</si>
  <si>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</si>
  <si>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</si>
  <si>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</si>
  <si>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</si>
  <si>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</si>
  <si>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</si>
  <si>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</si>
  <si>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</si>
  <si>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</si>
  <si>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</si>
  <si>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</si>
  <si>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</si>
  <si>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</si>
  <si>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</si>
  <si>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</si>
  <si>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</si>
  <si>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</si>
  <si>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</si>
  <si>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</si>
  <si>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</si>
  <si>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</si>
  <si>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</si>
  <si>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</si>
  <si>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</si>
  <si>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</si>
  <si>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</si>
  <si>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</si>
  <si>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</si>
  <si>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</si>
  <si>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</si>
  <si>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</si>
  <si>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</si>
  <si>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</si>
  <si>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</si>
  <si>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</si>
  <si>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</si>
  <si>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</si>
  <si>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</si>
  <si>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</si>
  <si>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</si>
  <si>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</si>
  <si>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</si>
  <si>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</si>
  <si>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</si>
  <si>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</si>
  <si>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</si>
  <si>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</si>
  <si>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</si>
  <si>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</si>
  <si>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</si>
  <si>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</si>
  <si>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</si>
  <si>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</si>
  <si>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</si>
  <si>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</si>
  <si>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</si>
  <si>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</si>
  <si>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</si>
  <si>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</si>
  <si>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</si>
  <si>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</si>
  <si>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</si>
  <si>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</si>
  <si>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</si>
  <si>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</si>
  <si>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</si>
  <si>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</si>
  <si>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</si>
  <si>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</si>
  <si>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</si>
  <si>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</si>
  <si>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</si>
  <si>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</si>
  <si>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</si>
  <si>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</si>
  <si>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</si>
  <si>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</si>
  <si>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</si>
  <si>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</si>
  <si>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</si>
  <si>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</si>
  <si>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</si>
  <si>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</si>
  <si>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</si>
  <si>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</si>
  <si>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</si>
  <si>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</si>
  <si>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</si>
  <si>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</si>
  <si>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</si>
  <si>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</si>
  <si>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</si>
  <si>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</si>
  <si>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</si>
  <si>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</si>
  <si>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</si>
  <si>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</si>
  <si>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</si>
  <si>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</si>
  <si>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</si>
  <si>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</si>
  <si>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</si>
  <si>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</si>
  <si>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</si>
  <si>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</si>
  <si>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</si>
  <si>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</si>
  <si>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</si>
  <si>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</si>
  <si>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</si>
  <si>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</si>
  <si>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</si>
  <si>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</si>
  <si>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</si>
  <si>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</si>
  <si>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</si>
  <si>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</si>
  <si>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</si>
  <si>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</si>
  <si>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</si>
  <si>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</si>
  <si>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</si>
  <si>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</si>
  <si>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</si>
  <si>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</si>
  <si>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</si>
  <si>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</si>
  <si>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</si>
  <si>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</si>
  <si>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</si>
  <si>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</si>
  <si>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</si>
  <si>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</si>
  <si>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</si>
  <si>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</si>
  <si>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</si>
  <si>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</si>
  <si>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</si>
  <si>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</si>
  <si>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</si>
  <si>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</si>
  <si>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</si>
  <si>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</si>
  <si>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</si>
  <si>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</si>
  <si>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</si>
  <si>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</si>
  <si>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</si>
  <si>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</si>
  <si>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</si>
  <si>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</si>
  <si>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</si>
  <si>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</si>
  <si>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</si>
  <si>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</si>
  <si>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</si>
  <si>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</si>
  <si>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</si>
  <si>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</si>
  <si>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</si>
  <si>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</si>
  <si>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</si>
  <si>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</si>
  <si>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</si>
  <si>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</si>
  <si>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</si>
  <si>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</si>
  <si>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</si>
  <si>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</si>
  <si>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</si>
  <si>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</si>
  <si>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</si>
  <si>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</si>
  <si>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</si>
  <si>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</si>
  <si>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</si>
  <si>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</si>
  <si>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</si>
  <si>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</si>
  <si>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</si>
  <si>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</si>
  <si>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</si>
  <si>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</si>
  <si>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</si>
  <si>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</si>
  <si>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</si>
  <si>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</si>
  <si>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</si>
  <si>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</si>
  <si>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</si>
  <si>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</si>
  <si>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</si>
  <si>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</si>
  <si>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</si>
  <si>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</si>
  <si>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</si>
  <si>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</si>
  <si>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</si>
  <si>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</si>
  <si>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</si>
  <si>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</si>
  <si>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</si>
  <si>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</si>
  <si>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</si>
  <si>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</si>
  <si>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</si>
  <si>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</si>
  <si>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</si>
  <si>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</si>
  <si>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</si>
  <si>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</si>
  <si>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</si>
  <si>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</si>
  <si>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</si>
  <si>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</si>
  <si>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</si>
  <si>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</si>
  <si>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</si>
  <si>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</si>
  <si>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</si>
  <si>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</si>
  <si>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</si>
  <si>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</si>
  <si>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</si>
  <si>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</si>
  <si>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</si>
  <si>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</si>
  <si>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</si>
  <si>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</si>
  <si>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</si>
  <si>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</si>
  <si>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</si>
  <si>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</si>
  <si>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</si>
  <si>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</si>
  <si>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</si>
  <si>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</si>
  <si>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</si>
  <si>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</si>
  <si>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</si>
  <si>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</si>
  <si>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</si>
  <si>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</si>
  <si>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</si>
  <si>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</si>
  <si>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</si>
  <si>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</si>
  <si>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</si>
  <si>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</si>
  <si>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</si>
  <si>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</si>
  <si>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</si>
  <si>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</si>
  <si>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</si>
  <si>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</si>
  <si>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</si>
  <si>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</si>
  <si>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</si>
  <si>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</si>
  <si>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</si>
  <si>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</si>
  <si>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</si>
  <si>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</si>
  <si>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</si>
  <si>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</si>
  <si>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</si>
  <si>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</si>
  <si>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</si>
  <si>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</si>
  <si>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</si>
  <si>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</si>
  <si>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</si>
  <si>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</si>
  <si>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</si>
  <si>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</si>
  <si>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</si>
  <si>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</si>
  <si>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</si>
  <si>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</si>
  <si>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</si>
  <si>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</si>
  <si>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</si>
  <si>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</si>
  <si>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</si>
  <si>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</si>
  <si>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</si>
  <si>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</si>
  <si>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</si>
  <si>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</si>
  <si>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</si>
  <si>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</si>
  <si>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</si>
  <si>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</si>
  <si>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</si>
  <si>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</si>
  <si>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</si>
  <si>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</si>
  <si>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</si>
  <si>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</si>
  <si>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</si>
  <si>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</si>
  <si>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</si>
  <si>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</si>
  <si>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</si>
  <si>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</si>
  <si>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</si>
  <si>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</si>
  <si>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</si>
  <si>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</si>
  <si>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</si>
  <si>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</si>
  <si>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</si>
  <si>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</si>
  <si>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</si>
  <si>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</si>
  <si>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</si>
  <si>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</si>
  <si>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</si>
  <si>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</si>
  <si>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</si>
  <si>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</si>
  <si>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</si>
  <si>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</si>
  <si>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</si>
  <si>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</si>
  <si>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</si>
  <si>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</si>
  <si>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</si>
  <si>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</si>
  <si>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</si>
  <si>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</si>
  <si>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</si>
  <si>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</si>
  <si>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</si>
  <si>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</si>
  <si>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</si>
  <si>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</si>
  <si>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</si>
  <si>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</si>
  <si>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</si>
  <si>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</si>
  <si>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</si>
  <si>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</si>
  <si>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</si>
  <si>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</si>
  <si>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</si>
  <si>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</si>
  <si>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</si>
  <si>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</si>
  <si>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</si>
  <si>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</si>
  <si>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</si>
  <si>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</si>
  <si>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</si>
  <si>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</si>
  <si>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</si>
  <si>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</si>
  <si>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</si>
  <si>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</si>
  <si>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</si>
  <si>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</si>
  <si>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</si>
  <si>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</si>
  <si>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</si>
  <si>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</si>
  <si>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</si>
  <si>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</si>
  <si>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</si>
  <si>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</si>
  <si>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</si>
  <si>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</si>
  <si>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</si>
  <si>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</si>
  <si>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</si>
  <si>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</si>
  <si>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</si>
  <si>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</si>
  <si>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</si>
  <si>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</si>
  <si>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</si>
  <si>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</si>
  <si>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</si>
  <si>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</si>
  <si>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</si>
  <si>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</si>
  <si>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</si>
  <si>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</si>
  <si>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</si>
  <si>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</si>
  <si>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</si>
  <si>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</si>
  <si>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</si>
  <si>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</si>
  <si>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</si>
  <si>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</si>
  <si>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</si>
  <si>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</si>
  <si>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</si>
  <si>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</si>
  <si>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</si>
  <si>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</si>
  <si>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</si>
  <si>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</si>
  <si>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</si>
  <si>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</si>
  <si>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</si>
  <si>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</si>
  <si>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</si>
  <si>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</si>
  <si>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</si>
  <si>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</si>
  <si>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</si>
  <si>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</si>
  <si>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</si>
  <si>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</si>
  <si>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</si>
  <si>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</si>
  <si>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</si>
  <si>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</si>
  <si>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</si>
  <si>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</si>
  <si>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</si>
  <si>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</si>
  <si>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</si>
  <si>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</si>
  <si>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</si>
  <si>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</si>
  <si>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</si>
  <si>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</si>
  <si>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</si>
  <si>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</si>
  <si>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</si>
  <si>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</si>
  <si>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</si>
  <si>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</si>
  <si>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</si>
  <si>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</si>
  <si>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</si>
  <si>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</si>
  <si>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</si>
  <si>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</si>
  <si>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</si>
  <si>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</si>
  <si>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</si>
  <si>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</si>
  <si>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</si>
  <si>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</si>
  <si>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</si>
  <si>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</si>
  <si>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</si>
  <si>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</si>
  <si>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</si>
  <si>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</si>
  <si>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</si>
  <si>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</si>
  <si>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</si>
  <si>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</si>
  <si>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</si>
  <si>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</si>
  <si>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</si>
  <si>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</si>
  <si>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</si>
  <si>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</si>
  <si>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</si>
  <si>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</si>
  <si>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</si>
  <si>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</si>
  <si>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</si>
  <si>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</si>
  <si>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</si>
  <si>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</si>
  <si>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</si>
  <si>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</si>
  <si>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</si>
  <si>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</si>
  <si>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</si>
  <si>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</si>
  <si>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</si>
  <si>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</si>
  <si>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</si>
  <si>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</si>
  <si>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</si>
  <si>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</si>
  <si>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</si>
  <si>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</si>
  <si>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</si>
  <si>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</si>
  <si>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</si>
  <si>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</si>
  <si>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</si>
  <si>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</si>
  <si>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</si>
  <si>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</si>
  <si>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</si>
  <si>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</si>
  <si>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</si>
  <si>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</si>
  <si>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</si>
  <si>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</si>
  <si>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</si>
  <si>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</si>
  <si>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</si>
  <si>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</si>
  <si>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</si>
  <si>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</si>
  <si>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</si>
  <si>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</si>
  <si>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</si>
  <si>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</si>
  <si>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</si>
  <si>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</si>
  <si>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</si>
  <si>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</si>
  <si>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</si>
  <si>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</si>
  <si>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</si>
  <si>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</si>
  <si>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</si>
  <si>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</si>
  <si>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</si>
  <si>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</si>
  <si>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</si>
  <si>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</si>
  <si>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</si>
  <si>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</si>
  <si>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</si>
  <si>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</si>
  <si>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</si>
  <si>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</si>
  <si>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</si>
  <si>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</si>
  <si>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</si>
  <si>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</si>
  <si>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</si>
  <si>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</si>
  <si>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</si>
  <si>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</si>
  <si>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</si>
  <si>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</si>
  <si>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</si>
  <si>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</si>
  <si>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</si>
  <si>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</si>
  <si>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</si>
  <si>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</si>
  <si>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</si>
  <si>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</si>
  <si>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</si>
  <si>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</si>
  <si>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</si>
  <si>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</si>
  <si>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</si>
  <si>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</si>
  <si>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</si>
  <si>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</si>
  <si>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</si>
  <si>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</si>
  <si>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</si>
  <si>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</si>
  <si>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</si>
  <si>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</si>
  <si>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</si>
  <si>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</si>
  <si>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</si>
  <si>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</si>
  <si>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</si>
  <si>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</si>
  <si>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</si>
  <si>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</si>
  <si>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</si>
  <si>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</si>
  <si>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</si>
  <si>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</si>
  <si>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</si>
  <si>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</si>
  <si>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</si>
  <si>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</si>
  <si>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</si>
  <si>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</si>
  <si>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</si>
  <si>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</si>
  <si>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</si>
  <si>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</si>
  <si>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</si>
  <si>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</si>
  <si>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</si>
  <si>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</si>
  <si>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</si>
  <si>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</si>
  <si>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</si>
  <si>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</si>
  <si>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</si>
  <si>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</si>
  <si>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</si>
  <si>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</si>
  <si>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</si>
  <si>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</si>
  <si>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</si>
  <si>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</si>
  <si>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</si>
  <si>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</si>
  <si>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</si>
  <si>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</si>
  <si>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</si>
  <si>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</si>
  <si>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</si>
  <si>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</si>
  <si>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</si>
  <si>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</si>
  <si>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</si>
  <si>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</si>
  <si>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</si>
  <si>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</si>
  <si>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</si>
  <si>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</si>
  <si>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</si>
  <si>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</si>
  <si>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</si>
  <si>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</si>
  <si>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</si>
  <si>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</si>
  <si>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</si>
  <si>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</si>
  <si>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</si>
  <si>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</si>
  <si>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</si>
  <si>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</si>
  <si>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</si>
  <si>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</si>
  <si>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</si>
  <si>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</si>
  <si>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</si>
  <si>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</si>
  <si>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</si>
  <si>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</si>
  <si>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</si>
  <si>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</si>
  <si>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</si>
  <si>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</si>
  <si>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</si>
  <si>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</si>
  <si>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</si>
  <si>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</si>
  <si>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</si>
  <si>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</si>
  <si>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</si>
  <si>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</si>
  <si>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</si>
  <si>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</si>
  <si>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</si>
  <si>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</si>
  <si>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</si>
  <si>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</si>
  <si>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</si>
  <si>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</si>
  <si>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</si>
  <si>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</si>
  <si>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</si>
  <si>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</si>
  <si>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</si>
  <si>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</si>
  <si>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</si>
  <si>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</si>
  <si>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</si>
  <si>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</si>
  <si>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</si>
  <si>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</si>
  <si>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</si>
  <si>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</si>
  <si>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</si>
  <si>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</si>
  <si>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</si>
  <si>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</si>
  <si>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</si>
  <si>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</si>
  <si>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</si>
  <si>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</si>
  <si>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</si>
  <si>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</si>
  <si>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</si>
  <si>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</si>
  <si>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</si>
  <si>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</si>
  <si>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</si>
  <si>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</si>
  <si>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</si>
  <si>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</si>
  <si>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</si>
  <si>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</si>
  <si>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</si>
  <si>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</si>
  <si>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</si>
  <si>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</si>
  <si>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</si>
  <si>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</si>
  <si>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</si>
  <si>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</si>
  <si>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</si>
  <si>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</si>
  <si>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</si>
  <si>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</si>
  <si>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</si>
  <si>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</si>
  <si>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</si>
  <si>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</si>
  <si>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</si>
  <si>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</si>
  <si>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</si>
  <si>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</si>
  <si>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</si>
  <si>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</si>
  <si>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</si>
  <si>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</si>
  <si>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</si>
  <si>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</si>
  <si>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</si>
  <si>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</si>
  <si>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</si>
  <si>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</si>
  <si>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</si>
  <si>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</si>
  <si>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</si>
  <si>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</si>
  <si>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</si>
  <si>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</si>
  <si>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</si>
  <si>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</si>
  <si>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</si>
  <si>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</si>
  <si>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</si>
  <si>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</si>
  <si>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</si>
  <si>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</si>
  <si>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</si>
  <si>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</si>
  <si>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</si>
  <si>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</si>
  <si>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</si>
  <si>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</si>
  <si>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</si>
  <si>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</si>
  <si>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</si>
  <si>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</si>
  <si>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</si>
  <si>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</si>
  <si>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</si>
  <si>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</si>
  <si>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</si>
  <si>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</si>
  <si>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</si>
  <si>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</si>
  <si>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</si>
  <si>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</si>
  <si>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</si>
  <si>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</si>
  <si>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</si>
  <si>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</si>
  <si>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</si>
  <si>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</si>
  <si>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</si>
  <si>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</si>
  <si>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</si>
  <si>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</si>
  <si>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</si>
  <si>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</si>
  <si>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</si>
  <si>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</si>
  <si>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</si>
  <si>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</si>
  <si>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</si>
  <si>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</si>
  <si>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</si>
  <si>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</si>
  <si>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</si>
  <si>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</si>
  <si>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</si>
  <si>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</si>
  <si>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</si>
  <si>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</si>
  <si>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</si>
  <si>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</si>
  <si>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</si>
  <si>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</si>
  <si>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</si>
  <si>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</si>
  <si>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</si>
  <si>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</si>
  <si>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</si>
  <si>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</si>
  <si>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</si>
  <si>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</si>
  <si>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</si>
  <si>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</si>
  <si>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</si>
  <si>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</si>
  <si>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</si>
  <si>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</si>
  <si>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</si>
  <si>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</si>
  <si>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</si>
  <si>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</si>
  <si>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</si>
  <si>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</si>
  <si>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</si>
  <si>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</si>
  <si>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</si>
  <si>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</si>
  <si>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</si>
  <si>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</si>
  <si>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</si>
  <si>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</si>
  <si>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</si>
  <si>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</si>
  <si>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</si>
  <si>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</si>
  <si>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</si>
  <si>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</si>
  <si>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</si>
  <si>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</si>
  <si>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</si>
  <si>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</si>
  <si>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</si>
  <si>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</si>
  <si>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</si>
  <si>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</si>
  <si>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</si>
  <si>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</si>
  <si>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</si>
  <si>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</si>
  <si>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</si>
  <si>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</si>
  <si>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</si>
  <si>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</si>
  <si>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</si>
  <si>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</si>
  <si>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</si>
  <si>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</si>
  <si>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</si>
  <si>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</si>
  <si>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</si>
  <si>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</si>
  <si>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</si>
  <si>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</si>
  <si>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</si>
  <si>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</si>
  <si>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</si>
  <si>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</si>
  <si>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</si>
  <si>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</si>
  <si>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</si>
  <si>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</si>
  <si>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</si>
  <si>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</si>
  <si>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</si>
  <si>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</si>
  <si>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</si>
  <si>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</si>
  <si>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</si>
  <si>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</si>
  <si>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</si>
  <si>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</si>
  <si>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</si>
  <si>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</si>
  <si>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</si>
  <si>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</si>
  <si>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</si>
  <si>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</si>
  <si>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</si>
  <si>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</si>
  <si>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</si>
  <si>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</si>
  <si>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</si>
  <si>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</si>
  <si>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</si>
  <si>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</si>
  <si>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</si>
  <si>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</si>
  <si>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</si>
  <si>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</si>
  <si>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</si>
  <si>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</si>
  <si>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</si>
  <si>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</si>
  <si>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</si>
  <si>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</si>
  <si>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</si>
  <si>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</si>
  <si>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</si>
  <si>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</si>
  <si>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</si>
  <si>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</si>
  <si>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</si>
  <si>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</si>
  <si>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</si>
  <si>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</si>
  <si>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</si>
  <si>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</si>
  <si>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</si>
  <si>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</si>
  <si>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</si>
  <si>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</si>
  <si>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</si>
  <si>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</si>
  <si>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</si>
  <si>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</si>
  <si>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</si>
  <si>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</si>
  <si>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</si>
  <si>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</si>
  <si>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</si>
  <si>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</si>
  <si>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</si>
  <si>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</si>
  <si>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</si>
  <si>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</si>
  <si>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</si>
  <si>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</si>
  <si>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</si>
  <si>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</si>
  <si>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</si>
  <si>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</si>
  <si>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</si>
  <si>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</si>
  <si>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</si>
  <si>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</si>
  <si>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</si>
  <si>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</si>
  <si>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</si>
  <si>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</si>
  <si>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</si>
  <si>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</si>
  <si>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</si>
  <si>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</si>
  <si>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</si>
  <si>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</si>
  <si>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</si>
  <si>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</si>
  <si>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</si>
  <si>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</si>
  <si>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</si>
  <si>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</si>
  <si>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</si>
  <si>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</si>
  <si>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</si>
  <si>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</si>
  <si>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</si>
  <si>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</si>
  <si>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</si>
  <si>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</si>
  <si>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</si>
  <si>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</si>
  <si>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</si>
  <si>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</si>
  <si>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</si>
  <si>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</si>
  <si>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</si>
  <si>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</si>
  <si>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</si>
  <si>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</si>
  <si>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</si>
  <si>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</si>
  <si>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</si>
  <si>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</si>
  <si>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</si>
  <si>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</si>
  <si>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</si>
  <si>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</si>
  <si>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</si>
  <si>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</si>
  <si>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</si>
  <si>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</si>
  <si>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</si>
  <si>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</si>
  <si>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</si>
  <si>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</si>
  <si>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</si>
  <si>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</si>
  <si>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</si>
  <si>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</si>
  <si>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</si>
  <si>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</si>
  <si>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</si>
  <si>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</si>
  <si>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</si>
  <si>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</si>
  <si>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</si>
  <si>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</si>
  <si>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</si>
  <si>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</si>
  <si>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</si>
  <si>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</si>
  <si>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</si>
  <si>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</si>
  <si>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</si>
  <si>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</si>
  <si>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</si>
  <si>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</si>
  <si>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</si>
  <si>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</si>
  <si>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</si>
  <si>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</si>
  <si>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</si>
  <si>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</si>
  <si>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</si>
  <si>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</si>
  <si>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</si>
  <si>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</si>
  <si>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</si>
  <si>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</si>
  <si>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</si>
  <si>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</si>
  <si>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</si>
  <si>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</si>
  <si>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</si>
  <si>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</si>
  <si>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</si>
  <si>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</si>
  <si>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</si>
  <si>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</si>
  <si>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</si>
  <si>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</si>
  <si>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</si>
  <si>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</si>
  <si>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</si>
  <si>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</si>
  <si>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</si>
  <si>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</si>
  <si>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</si>
  <si>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</si>
  <si>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</si>
  <si>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</si>
  <si>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</si>
  <si>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</si>
  <si>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</si>
  <si>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</si>
  <si>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</si>
  <si>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</si>
  <si>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</si>
  <si>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</si>
  <si>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</si>
  <si>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</si>
  <si>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</si>
  <si>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</si>
  <si>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</si>
  <si>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</si>
  <si>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</si>
  <si>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</si>
  <si>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</si>
  <si>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</si>
  <si>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</si>
  <si>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</si>
  <si>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</si>
  <si>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</si>
  <si>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</si>
  <si>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</si>
  <si>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</si>
  <si>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</si>
  <si>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</si>
  <si>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</si>
  <si>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</si>
  <si>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</si>
  <si>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</si>
  <si>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</si>
  <si>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</si>
  <si>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</si>
  <si>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</si>
  <si>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</si>
  <si>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</si>
  <si>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</si>
  <si>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</si>
  <si>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</si>
  <si>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</si>
  <si>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</si>
  <si>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</si>
  <si>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</si>
  <si>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</si>
  <si>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</si>
  <si>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</si>
  <si>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</si>
  <si>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</si>
  <si>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</si>
  <si>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</si>
  <si>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</si>
  <si>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</si>
  <si>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</si>
  <si>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</si>
  <si>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</si>
  <si>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</si>
  <si>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</si>
  <si>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</si>
  <si>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</si>
  <si>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</si>
  <si>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</si>
  <si>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</si>
  <si>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</si>
  <si>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</si>
  <si>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</si>
  <si>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</si>
  <si>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</si>
  <si>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</si>
  <si>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</si>
  <si>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</si>
  <si>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</si>
  <si>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</si>
  <si>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</si>
  <si>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</si>
  <si>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</si>
  <si>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</si>
  <si>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</si>
  <si>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</si>
  <si>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</si>
  <si>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</si>
  <si>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</si>
  <si>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</si>
  <si>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</si>
  <si>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</si>
  <si>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</si>
  <si>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</si>
  <si>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</si>
  <si>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</si>
  <si>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</si>
  <si>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</si>
  <si>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</si>
  <si>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</si>
  <si>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</si>
  <si>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</si>
  <si>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</si>
  <si>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</si>
  <si>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</si>
  <si>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</si>
  <si>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</si>
  <si>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</si>
  <si>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</si>
  <si>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</si>
  <si>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</si>
  <si>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</si>
  <si>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</si>
  <si>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</si>
  <si>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</si>
  <si>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</si>
  <si>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</si>
  <si>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</si>
  <si>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</si>
  <si>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</si>
  <si>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</si>
  <si>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</si>
  <si>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</si>
  <si>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</si>
  <si>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</si>
  <si>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</si>
  <si>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</si>
  <si>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</si>
  <si>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</si>
  <si>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</si>
  <si>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</si>
  <si>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</si>
  <si>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</si>
  <si>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</si>
  <si>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</si>
  <si>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</si>
  <si>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</si>
  <si>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</si>
  <si>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</si>
  <si>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</si>
  <si>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</si>
  <si>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</si>
  <si>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</si>
  <si>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</si>
  <si>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</si>
  <si>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</si>
  <si>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</si>
  <si>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</si>
  <si>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</si>
  <si>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</si>
  <si>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</si>
  <si>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</si>
  <si>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</si>
  <si>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</si>
  <si>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</si>
  <si>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</si>
  <si>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</si>
  <si>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</si>
  <si>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</si>
  <si>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</si>
  <si>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</si>
  <si>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</si>
  <si>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</si>
  <si>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</si>
  <si>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</si>
  <si>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</si>
  <si>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</si>
  <si>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</si>
  <si>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</si>
  <si>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</si>
  <si>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</si>
  <si>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</si>
  <si>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</si>
  <si>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</si>
  <si>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</si>
  <si>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</si>
  <si>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</si>
  <si>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</si>
  <si>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</si>
  <si>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</si>
  <si>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</si>
  <si>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</si>
  <si>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</si>
  <si>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</si>
  <si>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</si>
  <si>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</si>
  <si>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</si>
  <si>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</si>
  <si>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</si>
  <si>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</si>
  <si>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</si>
  <si>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</si>
  <si>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</si>
  <si>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</si>
  <si>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</si>
  <si>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</si>
  <si>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</si>
  <si>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</si>
  <si>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</si>
  <si>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</si>
  <si>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</si>
  <si>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</si>
  <si>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</si>
  <si>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</si>
  <si>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</si>
  <si>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</si>
  <si>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</si>
  <si>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</si>
  <si>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</si>
  <si>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</si>
  <si>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</si>
  <si>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</si>
  <si>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</si>
  <si>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</si>
  <si>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</si>
  <si>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</si>
  <si>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</si>
  <si>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</si>
  <si>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</si>
  <si>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</si>
  <si>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</si>
  <si>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</si>
  <si>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</si>
  <si>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</si>
  <si>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</si>
  <si>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</si>
  <si>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</si>
  <si>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</si>
  <si>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</si>
  <si>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</si>
  <si>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</si>
  <si>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</si>
  <si>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</si>
  <si>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</si>
  <si>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</si>
  <si>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</si>
  <si>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</si>
  <si>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</si>
  <si>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</si>
  <si>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</si>
  <si>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</si>
  <si>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</si>
  <si>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</si>
  <si>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</si>
  <si>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</si>
  <si>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</si>
  <si>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</si>
  <si>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</si>
  <si>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</si>
  <si>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</si>
  <si>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</si>
  <si>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</si>
  <si>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</si>
  <si>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</si>
  <si>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</si>
  <si>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</si>
  <si>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</si>
  <si>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</si>
  <si>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</si>
  <si>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</si>
  <si>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</si>
  <si>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</si>
  <si>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</si>
  <si>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</si>
  <si>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</si>
  <si>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</si>
  <si>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</si>
  <si>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</si>
  <si>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</si>
  <si>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</si>
  <si>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</si>
  <si>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</si>
  <si>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</si>
  <si>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</si>
  <si>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</si>
  <si>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</si>
  <si>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</si>
  <si>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</si>
  <si>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</si>
  <si>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</si>
  <si>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</si>
  <si>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</si>
  <si>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</si>
  <si>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</si>
  <si>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</si>
  <si>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</si>
  <si>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</si>
  <si>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</si>
  <si>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</si>
  <si>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</si>
  <si>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</si>
  <si>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</si>
  <si>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</si>
  <si>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</si>
  <si>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</si>
  <si>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</si>
  <si>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</si>
  <si>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</si>
  <si>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</si>
  <si>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</si>
  <si>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</si>
  <si>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</si>
  <si>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</si>
  <si>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</si>
  <si>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</si>
  <si>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</si>
  <si>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</si>
  <si>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</si>
  <si>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</si>
  <si>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</si>
  <si>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</si>
  <si>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</si>
  <si>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</si>
  <si>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</si>
  <si>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</si>
  <si>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</si>
  <si>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</si>
  <si>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</si>
  <si>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</si>
  <si>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</si>
  <si>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</si>
  <si>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</si>
  <si>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</si>
  <si>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</si>
  <si>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</si>
  <si>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</si>
  <si>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</si>
  <si>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</si>
  <si>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</si>
  <si>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</si>
  <si>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</si>
  <si>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</si>
  <si>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</si>
  <si>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</si>
  <si>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</si>
  <si>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</si>
  <si>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</si>
  <si>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</si>
  <si>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</si>
  <si>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</si>
  <si>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</si>
  <si>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</si>
  <si>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</si>
  <si>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</si>
  <si>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</si>
  <si>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</si>
  <si>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</si>
  <si>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</si>
  <si>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</si>
  <si>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</si>
  <si>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</si>
  <si>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</si>
  <si>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</si>
  <si>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</si>
  <si>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</si>
  <si>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</si>
  <si>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</si>
  <si>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</si>
  <si>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</si>
  <si>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</si>
  <si>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</si>
  <si>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</si>
  <si>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</si>
  <si>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</si>
  <si>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</si>
  <si>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</si>
  <si>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</si>
  <si>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</si>
  <si>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</si>
  <si>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</si>
  <si>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</si>
  <si>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</si>
  <si>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</si>
  <si>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</si>
  <si>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</si>
  <si>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</si>
  <si>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</si>
  <si>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</si>
  <si>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</si>
  <si>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</si>
  <si>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</si>
  <si>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</si>
  <si>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</si>
  <si>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</si>
  <si>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</si>
  <si>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</si>
  <si>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</si>
  <si>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</si>
  <si>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</si>
  <si>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</si>
  <si>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</si>
  <si>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</si>
  <si>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</si>
  <si>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</si>
  <si>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</si>
  <si>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</si>
  <si>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</si>
  <si>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</si>
  <si>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</si>
  <si>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</si>
  <si>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</si>
  <si>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</si>
  <si>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</si>
  <si>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</si>
  <si>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</si>
  <si>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</si>
  <si>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</si>
  <si>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</si>
  <si>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</si>
  <si>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</si>
  <si>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</si>
  <si>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</si>
  <si>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</si>
  <si>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</si>
  <si>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</si>
  <si>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</si>
  <si>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</si>
  <si>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</si>
  <si>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</si>
  <si>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</si>
  <si>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</si>
  <si>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</si>
  <si>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</si>
  <si>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</si>
  <si>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</si>
  <si>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</si>
  <si>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</si>
  <si>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</si>
  <si>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</si>
  <si>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</si>
  <si>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</si>
  <si>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</si>
  <si>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</si>
  <si>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</si>
  <si>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</si>
  <si>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</si>
  <si>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</si>
  <si>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</si>
  <si>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</si>
  <si>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</si>
  <si>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</si>
  <si>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</si>
  <si>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</si>
  <si>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</si>
  <si>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</si>
  <si>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</si>
  <si>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</si>
  <si>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</si>
  <si>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</si>
  <si>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</si>
  <si>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</si>
  <si>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</si>
  <si>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</si>
  <si>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</si>
  <si>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</si>
  <si>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</si>
  <si>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</si>
  <si>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</si>
  <si>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</si>
  <si>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</si>
  <si>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</si>
  <si>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</si>
  <si>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</si>
  <si>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</si>
  <si>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</si>
  <si>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</si>
  <si>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</si>
  <si>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</si>
  <si>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</si>
  <si>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</si>
  <si>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</si>
  <si>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</si>
  <si>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</si>
  <si>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</si>
  <si>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</si>
  <si>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</si>
  <si>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</si>
  <si>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</si>
  <si>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</si>
  <si>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</si>
  <si>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</si>
  <si>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</si>
  <si>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</si>
  <si>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</si>
  <si>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</si>
  <si>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</si>
  <si>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</si>
  <si>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</si>
  <si>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</si>
  <si>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</si>
  <si>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</si>
  <si>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</si>
  <si>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</si>
  <si>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</si>
  <si>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</si>
  <si>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</si>
  <si>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</si>
  <si>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</si>
  <si>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</si>
  <si>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</si>
  <si>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</si>
  <si>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</si>
  <si>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</si>
  <si>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</si>
  <si>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</si>
  <si>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</si>
  <si>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</si>
  <si>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</si>
  <si>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</si>
  <si>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</si>
  <si>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</si>
  <si>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</si>
  <si>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</si>
  <si>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</si>
  <si>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</si>
  <si>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</si>
  <si>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</si>
  <si>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</si>
  <si>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</si>
  <si>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</si>
  <si>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</si>
  <si>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</si>
  <si>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</si>
  <si>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</si>
  <si>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</si>
  <si>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</si>
  <si>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</si>
  <si>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</si>
  <si>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</si>
  <si>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</si>
  <si>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</si>
  <si>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</si>
  <si>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</si>
  <si>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</si>
  <si>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</si>
  <si>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</si>
  <si>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</si>
  <si>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</si>
  <si>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</si>
  <si>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</si>
  <si>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</si>
  <si>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</si>
  <si>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</si>
  <si>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</si>
  <si>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</si>
  <si>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</si>
  <si>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</si>
  <si>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</si>
  <si>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</si>
  <si>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</si>
  <si>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</si>
  <si>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</si>
  <si>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</si>
  <si>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</si>
  <si>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</si>
  <si>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</si>
  <si>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</si>
  <si>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</si>
  <si>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</si>
  <si>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</si>
  <si>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</si>
  <si>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</si>
  <si>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</si>
  <si>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</si>
  <si>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</si>
  <si>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</si>
  <si>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</si>
  <si>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</si>
  <si>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</si>
  <si>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</si>
  <si>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</si>
  <si>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</si>
  <si>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</si>
  <si>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</si>
  <si>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</si>
  <si>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</si>
  <si>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</si>
  <si>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</si>
  <si>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</si>
  <si>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</si>
  <si>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</si>
  <si>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</si>
  <si>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</si>
  <si>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</si>
  <si>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</si>
  <si>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</si>
  <si>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</si>
  <si>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</si>
  <si>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</si>
  <si>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</si>
  <si>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</si>
  <si>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</si>
  <si>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</si>
  <si>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</si>
  <si>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</si>
  <si>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</si>
  <si>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</si>
  <si>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</si>
  <si>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</si>
  <si>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</si>
  <si>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</si>
  <si>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</si>
  <si>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</si>
  <si>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</si>
  <si>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</si>
  <si>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</si>
  <si>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</si>
  <si>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</si>
  <si>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</si>
  <si>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</si>
  <si>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</si>
  <si>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</si>
  <si>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</si>
  <si>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</si>
  <si>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</si>
  <si>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</si>
  <si>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</si>
  <si>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</si>
  <si>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</si>
  <si>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</si>
  <si>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</si>
  <si>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</si>
  <si>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</si>
  <si>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</si>
  <si>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</si>
  <si>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</si>
  <si>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</si>
  <si>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</si>
  <si>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</si>
  <si>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</si>
  <si>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</si>
  <si>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</si>
  <si>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</si>
  <si>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</si>
  <si>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</si>
  <si>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</si>
  <si>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</si>
  <si>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</si>
  <si>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</si>
  <si>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</si>
  <si>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</si>
  <si>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</si>
  <si>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</si>
  <si>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</si>
  <si>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</si>
  <si>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</si>
  <si>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</si>
  <si>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</si>
  <si>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</si>
  <si>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</si>
  <si>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</si>
  <si>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</si>
  <si>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</si>
  <si>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</si>
  <si>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</si>
  <si>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</si>
  <si>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</si>
  <si>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</si>
  <si>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</si>
  <si>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</si>
  <si>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</si>
  <si>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</si>
  <si>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</si>
  <si>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</si>
  <si>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</si>
  <si>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</si>
  <si>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</si>
  <si>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</si>
  <si>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</si>
  <si>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</si>
  <si>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</si>
  <si>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</si>
  <si>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</si>
  <si>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</si>
  <si>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</si>
  <si>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</si>
  <si>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</si>
  <si>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</si>
  <si>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</si>
  <si>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</si>
  <si>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</si>
  <si>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</si>
  <si>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</si>
  <si>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</si>
  <si>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</si>
  <si>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</si>
  <si>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</si>
  <si>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</si>
  <si>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</si>
  <si>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</si>
  <si>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</si>
  <si>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</si>
  <si>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</si>
  <si>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</si>
  <si>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</si>
  <si>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</si>
  <si>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</si>
  <si>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</si>
  <si>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</si>
  <si>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</si>
  <si>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</si>
  <si>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</si>
  <si>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</si>
  <si>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</si>
  <si>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</si>
  <si>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</si>
  <si>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</si>
  <si>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</si>
  <si>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</si>
  <si>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</si>
  <si>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</si>
  <si>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</si>
  <si>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</si>
  <si>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</si>
  <si>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</si>
  <si>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</si>
  <si>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</si>
  <si>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</si>
  <si>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</si>
  <si>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</si>
  <si>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</si>
  <si>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</si>
  <si>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</si>
  <si>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</si>
  <si>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</si>
  <si>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</si>
  <si>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</si>
  <si>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</si>
  <si>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</si>
  <si>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</si>
  <si>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</si>
  <si>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</si>
  <si>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</si>
  <si>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</si>
  <si>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</si>
  <si>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</si>
  <si>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</si>
  <si>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</si>
  <si>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</si>
  <si>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</si>
  <si>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</si>
  <si>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</si>
  <si>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</si>
  <si>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</si>
  <si>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</si>
  <si>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</si>
  <si>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</si>
  <si>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</si>
  <si>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</si>
  <si>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</si>
  <si>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</si>
  <si>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</si>
  <si>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</si>
  <si>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</si>
  <si>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</si>
  <si>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</si>
  <si>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</si>
  <si>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</si>
  <si>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</si>
  <si>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</si>
  <si>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</si>
  <si>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</si>
  <si>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</si>
  <si>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</si>
  <si>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</si>
  <si>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</si>
  <si>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</si>
  <si>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</si>
  <si>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</si>
  <si>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</si>
  <si>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</si>
  <si>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</si>
  <si>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</si>
  <si>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</si>
  <si>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</si>
  <si>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</si>
  <si>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</si>
  <si>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</si>
  <si>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</si>
  <si>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</si>
  <si>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</si>
  <si>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</si>
  <si>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</si>
  <si>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</si>
  <si>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</si>
  <si>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</si>
  <si>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</si>
  <si>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</si>
  <si>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</si>
  <si>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</si>
  <si>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</si>
  <si>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</si>
  <si>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</si>
  <si>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</si>
  <si>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</si>
  <si>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</si>
  <si>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</si>
  <si>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</si>
  <si>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</si>
  <si>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</si>
  <si>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</si>
  <si>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</si>
  <si>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</si>
  <si>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</si>
  <si>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</si>
  <si>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</si>
  <si>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</si>
  <si>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</si>
  <si>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</si>
  <si>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</si>
  <si>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</si>
  <si>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</si>
  <si>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</si>
  <si>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</si>
  <si>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</si>
  <si>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</si>
  <si>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</si>
  <si>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</si>
  <si>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</si>
  <si>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</si>
  <si>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</si>
  <si>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</si>
  <si>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</si>
  <si>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</si>
  <si>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</si>
  <si>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</si>
  <si>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</si>
  <si>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</si>
  <si>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</si>
  <si>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</si>
  <si>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</si>
  <si>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</si>
  <si>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</si>
  <si>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</si>
  <si>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</si>
  <si>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</si>
  <si>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</si>
  <si>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</si>
  <si>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</si>
  <si>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</si>
  <si>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</si>
  <si>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</si>
  <si>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</si>
  <si>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</si>
  <si>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</si>
  <si>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</si>
  <si>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</si>
  <si>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</si>
  <si>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</si>
  <si>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</si>
  <si>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</si>
  <si>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</si>
  <si>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</si>
  <si>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</si>
  <si>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</si>
  <si>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</si>
  <si>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</si>
  <si>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</si>
  <si>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</si>
  <si>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</si>
  <si>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</si>
  <si>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</si>
  <si>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</si>
  <si>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</si>
  <si>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</si>
  <si>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</si>
  <si>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</si>
  <si>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</si>
  <si>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</si>
  <si>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</si>
  <si>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</si>
  <si>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</si>
  <si>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</si>
  <si>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</si>
  <si>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</si>
  <si>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</si>
  <si>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</si>
  <si>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</si>
  <si>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</si>
  <si>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</si>
  <si>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</si>
  <si>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</si>
  <si>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</si>
  <si>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</si>
  <si>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</si>
  <si>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</si>
  <si>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</si>
  <si>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</si>
  <si>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</si>
  <si>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</si>
  <si>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</si>
  <si>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</si>
  <si>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</si>
  <si>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</si>
  <si>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</si>
  <si>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</si>
  <si>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</si>
  <si>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</si>
  <si>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</si>
  <si>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</si>
  <si>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</si>
  <si>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</si>
  <si>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</si>
  <si>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</si>
  <si>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</si>
  <si>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</si>
  <si>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</si>
  <si>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</si>
  <si>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</si>
  <si>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</si>
  <si>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</si>
  <si>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</si>
  <si>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</si>
  <si>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</si>
  <si>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</si>
  <si>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</si>
  <si>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</si>
  <si>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</si>
  <si>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</si>
  <si>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</si>
  <si>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</si>
  <si>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</si>
  <si>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</si>
  <si>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</si>
  <si>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</si>
  <si>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</si>
  <si>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</si>
  <si>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</si>
  <si>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</si>
  <si>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</si>
  <si>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</si>
  <si>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</si>
  <si>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</si>
  <si>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</si>
  <si>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</si>
  <si>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</si>
  <si>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</si>
  <si>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</si>
  <si>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</si>
  <si>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</si>
  <si>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</si>
  <si>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</si>
  <si>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</si>
  <si>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</si>
  <si>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</si>
  <si>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</si>
  <si>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</si>
  <si>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</si>
  <si>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</si>
  <si>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</si>
  <si>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</si>
  <si>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</si>
  <si>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</si>
  <si>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</si>
  <si>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</si>
  <si>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</si>
  <si>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</si>
  <si>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</si>
  <si>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</si>
  <si>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</si>
  <si>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</si>
  <si>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</si>
  <si>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</si>
  <si>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</si>
  <si>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</si>
  <si>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</si>
  <si>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</si>
  <si>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</si>
  <si>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</si>
  <si>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</si>
  <si>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</si>
  <si>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</si>
  <si>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</si>
  <si>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</si>
  <si>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</si>
  <si>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</si>
  <si>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</si>
  <si>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</si>
  <si>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</si>
  <si>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</si>
  <si>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</si>
  <si>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</si>
  <si>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</si>
  <si>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</si>
  <si>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</si>
  <si>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</si>
  <si>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</si>
  <si>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</si>
  <si>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</si>
  <si>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</si>
  <si>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</si>
  <si>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</si>
  <si>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</si>
  <si>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</si>
  <si>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</si>
  <si>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</si>
  <si>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</si>
  <si>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</si>
  <si>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</si>
  <si>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</si>
  <si>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</si>
  <si>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</si>
  <si>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</si>
  <si>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</si>
  <si>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</si>
  <si>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</si>
  <si>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</si>
  <si>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</si>
  <si>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</si>
  <si>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</si>
  <si>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</si>
  <si>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</si>
  <si>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</si>
  <si>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</si>
  <si>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</si>
  <si>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</si>
  <si>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</si>
  <si>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</si>
  <si>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</si>
  <si>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</si>
  <si>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</si>
  <si>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</si>
  <si>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</si>
  <si>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</si>
  <si>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</si>
  <si>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</si>
  <si>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</si>
  <si>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</si>
  <si>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</si>
  <si>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</si>
  <si>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</si>
  <si>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</si>
  <si>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</si>
  <si>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</si>
  <si>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</si>
  <si>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</si>
  <si>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</si>
  <si>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</si>
  <si>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</si>
  <si>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</si>
  <si>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</si>
  <si>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</si>
  <si>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</si>
  <si>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</si>
  <si>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</si>
  <si>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</si>
  <si>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</si>
  <si>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</si>
  <si>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</si>
  <si>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</si>
  <si>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</si>
  <si>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</si>
  <si>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</si>
  <si>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</si>
  <si>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</si>
  <si>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</si>
  <si>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</si>
  <si>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</si>
  <si>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</si>
  <si>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</si>
  <si>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</si>
  <si>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</si>
  <si>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</si>
  <si>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</si>
  <si>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</si>
  <si>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</si>
  <si>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</si>
  <si>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</si>
  <si>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</si>
  <si>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</si>
  <si>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</si>
  <si>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</si>
  <si>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</si>
  <si>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</si>
  <si>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</si>
  <si>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</si>
  <si>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</si>
  <si>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</si>
  <si>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</si>
  <si>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</si>
  <si>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</si>
  <si>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</si>
  <si>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</si>
  <si>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</si>
  <si>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</si>
  <si>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</si>
  <si>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</si>
  <si>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</si>
  <si>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</si>
  <si>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</si>
  <si>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</si>
  <si>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</si>
  <si>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</si>
  <si>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</si>
  <si>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</si>
  <si>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</si>
  <si>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</si>
  <si>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</si>
  <si>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</si>
  <si>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</si>
  <si>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</si>
  <si>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</si>
  <si>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</si>
  <si>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</si>
  <si>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</si>
  <si>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</si>
  <si>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</si>
  <si>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</si>
  <si>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</si>
  <si>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</si>
  <si>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</si>
  <si>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</si>
  <si>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</si>
  <si>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</si>
  <si>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</si>
  <si>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</si>
  <si>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</si>
  <si>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</si>
  <si>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</si>
  <si>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</si>
  <si>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</si>
  <si>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</si>
  <si>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</si>
  <si>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</si>
  <si>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</si>
  <si>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</si>
  <si>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</si>
  <si>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</si>
  <si>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</si>
  <si>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</si>
  <si>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</si>
  <si>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</si>
  <si>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</si>
  <si>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</si>
  <si>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</si>
  <si>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</si>
  <si>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</si>
  <si>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</si>
  <si>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</si>
  <si>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</si>
  <si>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</si>
  <si>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</si>
  <si>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</si>
  <si>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</si>
  <si>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</si>
  <si>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</si>
  <si>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</si>
  <si>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</si>
  <si>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</si>
  <si>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</si>
  <si>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</si>
  <si>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</si>
  <si>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</si>
  <si>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</si>
  <si>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</si>
  <si>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</si>
  <si>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</si>
  <si>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</si>
  <si>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</si>
  <si>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</si>
  <si>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</si>
  <si>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</si>
  <si>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</si>
  <si>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</si>
  <si>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</si>
  <si>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</si>
  <si>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</si>
  <si>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</si>
  <si>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</si>
  <si>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</si>
  <si>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</si>
  <si>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</si>
  <si>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</si>
  <si>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</si>
  <si>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</si>
  <si>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</si>
  <si>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</si>
  <si>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</si>
  <si>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</si>
  <si>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</si>
  <si>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</si>
  <si>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</si>
  <si>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</si>
  <si>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</si>
  <si>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</si>
  <si>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</si>
  <si>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</si>
  <si>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</si>
  <si>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</si>
  <si>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</si>
  <si>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</si>
  <si>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</si>
  <si>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</si>
  <si>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</si>
  <si>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</si>
  <si>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</si>
  <si>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</si>
  <si>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</si>
  <si>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</si>
  <si>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</si>
  <si>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</si>
  <si>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</si>
  <si>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</si>
  <si>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</si>
  <si>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</si>
  <si>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</si>
  <si>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</si>
  <si>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</si>
  <si>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</si>
  <si>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</si>
  <si>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</si>
  <si>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</si>
  <si>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</si>
  <si>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</si>
  <si>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</si>
  <si>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</si>
  <si>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</si>
  <si>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</si>
  <si>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</si>
  <si>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</si>
  <si>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</si>
  <si>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</si>
  <si>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</si>
  <si>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</si>
  <si>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</si>
  <si>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</si>
  <si>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</si>
  <si>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</si>
  <si>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</si>
  <si>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</si>
  <si>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</si>
  <si>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</si>
  <si>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</si>
  <si>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</si>
  <si>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</si>
  <si>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</si>
  <si>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</si>
  <si>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</si>
  <si>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</si>
  <si>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</si>
  <si>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</si>
  <si>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</si>
  <si>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</si>
  <si>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</si>
  <si>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</si>
  <si>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</si>
  <si>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</si>
  <si>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</si>
  <si>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</si>
  <si>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</si>
  <si>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</si>
  <si>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</si>
  <si>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</si>
  <si>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</si>
  <si>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</si>
  <si>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</si>
  <si>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</si>
  <si>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</si>
  <si>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</si>
  <si>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</si>
  <si>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</si>
  <si>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</si>
  <si>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</si>
  <si>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</si>
  <si>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</si>
  <si>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</si>
  <si>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</si>
  <si>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</si>
  <si>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</si>
  <si>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</si>
  <si>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</si>
  <si>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</si>
  <si>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</si>
  <si>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</si>
  <si>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</si>
  <si>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</si>
  <si>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</si>
  <si>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</si>
  <si>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</si>
  <si>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</si>
  <si>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</si>
  <si>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</si>
  <si>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</si>
  <si>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</si>
  <si>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</si>
  <si>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</si>
  <si>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</si>
  <si>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</si>
  <si>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</si>
  <si>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</si>
  <si>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</si>
  <si>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</si>
  <si>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</si>
  <si>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</si>
  <si>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</si>
  <si>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</si>
  <si>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</si>
  <si>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</si>
  <si>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</si>
  <si>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</si>
  <si>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</si>
  <si>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</si>
  <si>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</si>
  <si>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</si>
  <si>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</si>
  <si>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</si>
  <si>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</si>
  <si>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</si>
  <si>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</si>
  <si>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</si>
  <si>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</si>
  <si>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</si>
  <si>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</si>
  <si>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</si>
  <si>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</si>
  <si>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</si>
  <si>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</si>
  <si>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</si>
  <si>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</si>
  <si>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</si>
  <si>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</si>
  <si>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</si>
  <si>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</si>
  <si>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</si>
  <si>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</si>
  <si>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</si>
  <si>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</si>
  <si>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</si>
  <si>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</si>
  <si>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</si>
  <si>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</si>
  <si>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</si>
  <si>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</si>
  <si>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</si>
  <si>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</si>
  <si>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</si>
  <si>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</si>
  <si>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</si>
  <si>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</si>
  <si>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</si>
  <si>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</si>
  <si>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</si>
  <si>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</si>
  <si>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</si>
  <si>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</si>
  <si>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</si>
  <si>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</si>
  <si>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</si>
  <si>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</si>
  <si>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</si>
  <si>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</si>
  <si>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</si>
  <si>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</si>
  <si>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</si>
  <si>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</si>
  <si>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</si>
  <si>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</si>
  <si>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</si>
  <si>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</si>
  <si>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</si>
  <si>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</si>
  <si>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</si>
  <si>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</si>
  <si>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</si>
  <si>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</si>
  <si>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</si>
  <si>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</si>
  <si>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</si>
  <si>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</si>
  <si>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</si>
  <si>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</si>
  <si>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</si>
  <si>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</si>
  <si>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</si>
  <si>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</si>
  <si>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</si>
  <si>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</si>
  <si>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</si>
  <si>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</si>
  <si>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</si>
  <si>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</si>
  <si>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</si>
  <si>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</si>
  <si>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</si>
  <si>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</si>
  <si>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</si>
  <si>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</si>
  <si>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</si>
  <si>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</si>
  <si>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</si>
  <si>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</si>
  <si>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</si>
  <si>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</si>
  <si>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</si>
  <si>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</si>
  <si>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</si>
  <si>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</si>
  <si>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</si>
  <si>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</si>
  <si>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</si>
  <si>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</si>
  <si>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</si>
  <si>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</si>
  <si>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</si>
  <si>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</si>
  <si>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</si>
  <si>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</si>
  <si>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</si>
  <si>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</si>
  <si>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</si>
  <si>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</si>
  <si>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</si>
  <si>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</si>
  <si>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</si>
  <si>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</si>
  <si>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</si>
  <si>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</si>
  <si>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</si>
  <si>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</si>
  <si>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</si>
  <si>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</si>
  <si>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</si>
  <si>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</si>
  <si>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</si>
  <si>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</si>
  <si>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</si>
  <si>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</si>
  <si>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</si>
  <si>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</si>
  <si>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</si>
  <si>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</si>
  <si>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</si>
  <si>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</si>
  <si>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</si>
  <si>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</si>
  <si>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</si>
  <si>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</si>
  <si>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</si>
  <si>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</si>
  <si>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</si>
  <si>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</si>
  <si>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</si>
  <si>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</si>
  <si>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</si>
  <si>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</si>
  <si>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</si>
  <si>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</si>
  <si>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</si>
  <si>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</si>
  <si>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</si>
  <si>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</si>
  <si>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</si>
  <si>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</si>
  <si>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</si>
  <si>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</si>
  <si>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</si>
  <si>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</si>
  <si>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</si>
  <si>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</si>
  <si>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</si>
  <si>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</si>
  <si>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</si>
  <si>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</si>
  <si>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</si>
  <si>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</si>
  <si>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</si>
  <si>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</si>
  <si>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</si>
  <si>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</si>
  <si>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</si>
  <si>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</si>
  <si>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</si>
  <si>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</si>
  <si>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</si>
  <si>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</si>
  <si>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</si>
  <si>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</si>
  <si>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</si>
  <si>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</si>
  <si>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</si>
  <si>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</si>
  <si>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</si>
  <si>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</si>
  <si>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</si>
  <si>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</si>
  <si>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</si>
  <si>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</si>
  <si>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</si>
  <si>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</si>
  <si>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</si>
  <si>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</si>
  <si>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</si>
  <si>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</si>
  <si>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</si>
  <si>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</si>
  <si>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</si>
  <si>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</si>
  <si>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</si>
  <si>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</si>
  <si>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</si>
  <si>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</si>
  <si>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</si>
  <si>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</si>
  <si>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</si>
  <si>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</si>
  <si>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</si>
  <si>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</si>
  <si>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</si>
  <si>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</si>
  <si>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</si>
  <si>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</si>
  <si>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</si>
  <si>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</si>
  <si>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</si>
  <si>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</si>
  <si>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</si>
  <si>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</si>
  <si>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</si>
  <si>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</si>
  <si>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</si>
  <si>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</si>
  <si>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</si>
  <si>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</si>
  <si>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</si>
  <si>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</si>
  <si>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</si>
  <si>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</si>
  <si>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</si>
  <si>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</si>
  <si>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</si>
  <si>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</si>
  <si>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</si>
  <si>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</si>
  <si>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</si>
  <si>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</si>
  <si>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</si>
  <si>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</si>
  <si>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</si>
  <si>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</si>
  <si>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</si>
  <si>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</si>
  <si>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</si>
  <si>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</si>
  <si>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</si>
  <si>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</si>
  <si>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</si>
  <si>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</si>
  <si>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</si>
  <si>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</si>
  <si>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</si>
  <si>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</si>
  <si>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</si>
  <si>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</si>
  <si>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</si>
  <si>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</si>
  <si>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</si>
  <si>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</si>
  <si>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</si>
  <si>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</si>
  <si>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</si>
  <si>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</si>
  <si>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</si>
  <si>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</si>
  <si>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</si>
  <si>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</si>
  <si>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</si>
  <si>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</si>
  <si>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</si>
  <si>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</si>
  <si>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</si>
  <si>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</si>
  <si>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</si>
  <si>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</si>
  <si>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</si>
  <si>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</si>
  <si>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</si>
  <si>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</si>
  <si>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</si>
  <si>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</si>
  <si>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</si>
  <si>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</si>
  <si>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</si>
  <si>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</si>
  <si>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</si>
  <si>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</si>
  <si>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</si>
  <si>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</si>
  <si>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</si>
  <si>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</si>
  <si>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</si>
  <si>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</si>
  <si>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</si>
  <si>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</si>
  <si>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</si>
  <si>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</si>
  <si>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</si>
  <si>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</si>
  <si>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</si>
  <si>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</si>
  <si>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</si>
  <si>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</si>
  <si>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</si>
  <si>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</si>
  <si>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</si>
  <si>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</si>
  <si>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</si>
  <si>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</si>
  <si>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</si>
  <si>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</si>
  <si>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</si>
  <si>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</si>
  <si>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</si>
  <si>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</si>
  <si>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</si>
  <si>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</si>
  <si>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</si>
  <si>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</si>
  <si>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</si>
  <si>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</si>
  <si>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</si>
  <si>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</si>
  <si>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</si>
  <si>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</si>
  <si>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</si>
  <si>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</si>
  <si>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</si>
  <si>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</si>
  <si>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</si>
  <si>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</si>
  <si>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</si>
  <si>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</si>
  <si>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</si>
  <si>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</si>
  <si>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</si>
  <si>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</si>
  <si>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</si>
  <si>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</si>
  <si>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</si>
  <si>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</si>
  <si>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</si>
  <si>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</si>
  <si>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</si>
  <si>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</si>
  <si>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</si>
  <si>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</si>
  <si>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</si>
  <si>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</si>
  <si>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</si>
  <si>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</si>
  <si>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</si>
  <si>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</si>
  <si>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</si>
  <si>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</si>
  <si>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</si>
  <si>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</si>
  <si>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</si>
  <si>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</si>
  <si>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</si>
  <si>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</si>
  <si>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</si>
  <si>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</si>
  <si>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</si>
  <si>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</si>
  <si>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</si>
  <si>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</si>
  <si>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</si>
  <si>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</si>
  <si>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</si>
  <si>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</si>
  <si>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</si>
  <si>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</si>
  <si>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</si>
  <si>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</si>
  <si>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</si>
  <si>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</si>
  <si>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</si>
  <si>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</si>
  <si>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</si>
  <si>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</si>
  <si>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</si>
  <si>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</si>
  <si>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</si>
  <si>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</si>
  <si>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</si>
  <si>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</si>
  <si>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</si>
  <si>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</si>
  <si>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</si>
  <si>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</si>
  <si>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</si>
  <si>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</si>
  <si>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</si>
  <si>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</si>
  <si>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</si>
  <si>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</si>
  <si>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</si>
  <si>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</si>
  <si>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</si>
  <si>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</si>
  <si>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</si>
  <si>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</si>
  <si>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</si>
  <si>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</si>
  <si>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</si>
  <si>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</si>
  <si>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</si>
  <si>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</si>
  <si>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</si>
  <si>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</si>
  <si>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</si>
  <si>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</si>
  <si>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</si>
  <si>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</si>
  <si>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</si>
  <si>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</si>
  <si>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</si>
  <si>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</si>
  <si>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</si>
  <si>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</si>
  <si>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</si>
  <si>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</si>
  <si>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</si>
  <si>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</si>
  <si>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</si>
  <si>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</si>
  <si>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</si>
  <si>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</si>
  <si>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</si>
  <si>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</si>
  <si>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</si>
  <si>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</si>
  <si>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</si>
  <si>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</si>
  <si>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</si>
  <si>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</si>
  <si>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</si>
  <si>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</si>
  <si>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</si>
  <si>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</si>
  <si>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</si>
  <si>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</si>
  <si>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</si>
  <si>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</si>
  <si>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</si>
  <si>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</si>
  <si>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</si>
  <si>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</si>
  <si>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</si>
  <si>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</si>
  <si>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</si>
  <si>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</si>
  <si>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</si>
  <si>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</si>
  <si>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</si>
  <si>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</si>
  <si>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</si>
  <si>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</si>
  <si>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</si>
  <si>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</si>
  <si>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</si>
  <si>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</si>
  <si>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</si>
  <si>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</si>
  <si>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</si>
  <si>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</si>
  <si>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</si>
  <si>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</si>
  <si>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</si>
  <si>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</si>
  <si>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</si>
  <si>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</si>
  <si>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</si>
  <si>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</si>
  <si>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</si>
  <si>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</si>
  <si>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</si>
  <si>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</si>
  <si>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</si>
  <si>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</si>
  <si>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</si>
  <si>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</si>
  <si>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</si>
  <si>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</si>
  <si>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</si>
  <si>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</si>
  <si>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</si>
  <si>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</si>
  <si>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</si>
  <si>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</si>
  <si>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</si>
  <si>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</si>
  <si>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</si>
  <si>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</si>
  <si>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</si>
  <si>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</si>
  <si>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</si>
  <si>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</si>
  <si>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</si>
  <si>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</si>
  <si>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</si>
  <si>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</si>
  <si>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</si>
  <si>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</si>
  <si>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</si>
  <si>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</si>
  <si>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</si>
  <si>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</si>
  <si>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</si>
  <si>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</si>
  <si>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</si>
  <si>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</si>
  <si>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</si>
  <si>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</si>
  <si>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</si>
  <si>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</si>
  <si>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</si>
  <si>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</si>
  <si>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</si>
  <si>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</si>
  <si>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</si>
  <si>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</si>
  <si>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</si>
  <si>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</si>
  <si>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</si>
  <si>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</si>
  <si>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</si>
  <si>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</si>
  <si>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</si>
  <si>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</si>
  <si>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</si>
  <si>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</si>
  <si>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</si>
  <si>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</si>
  <si>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</si>
  <si>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</si>
  <si>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</si>
  <si>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</si>
  <si>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</si>
  <si>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</si>
  <si>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</si>
  <si>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</si>
  <si>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</si>
  <si>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</si>
  <si>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</si>
  <si>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</si>
  <si>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</si>
  <si>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</si>
  <si>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</si>
  <si>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</si>
  <si>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</si>
  <si>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</si>
  <si>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</si>
  <si>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</si>
  <si>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</si>
  <si>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</si>
  <si>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</si>
  <si>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</si>
  <si>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</si>
  <si>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</si>
  <si>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</si>
  <si>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</si>
  <si>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</si>
  <si>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</si>
  <si>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</si>
  <si>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</si>
  <si>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</si>
  <si>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</si>
  <si>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</si>
  <si>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</si>
  <si>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</si>
  <si>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</si>
  <si>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</si>
  <si>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</si>
  <si>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</si>
  <si>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</si>
  <si>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</si>
  <si>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</si>
  <si>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</si>
  <si>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</si>
  <si>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</si>
  <si>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</si>
  <si>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</si>
  <si>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</si>
  <si>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</si>
  <si>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</si>
  <si>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</si>
  <si>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</si>
  <si>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</si>
  <si>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</si>
  <si>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</si>
  <si>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</si>
  <si>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</si>
  <si>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</si>
  <si>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</si>
  <si>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</si>
  <si>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</si>
  <si>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</si>
  <si>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</si>
  <si>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</si>
  <si>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</si>
  <si>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</si>
  <si>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</si>
  <si>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</si>
  <si>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</si>
  <si>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</si>
  <si>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</si>
  <si>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</si>
  <si>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</si>
  <si>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</si>
  <si>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</si>
  <si>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</si>
  <si>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</si>
  <si>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</si>
  <si>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</si>
  <si>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</si>
  <si>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</si>
  <si>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</si>
  <si>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</si>
  <si>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</si>
  <si>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</si>
  <si>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</si>
  <si>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</si>
  <si>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</si>
  <si>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</si>
  <si>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</si>
  <si>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</si>
  <si>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</si>
  <si>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</si>
  <si>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</si>
  <si>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</si>
  <si>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</si>
  <si>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</si>
  <si>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</si>
  <si>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</si>
  <si>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</si>
  <si>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</si>
  <si>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</si>
  <si>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</si>
  <si>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</si>
  <si>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</si>
  <si>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</si>
  <si>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</si>
  <si>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</si>
  <si>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</si>
  <si>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</si>
  <si>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</si>
  <si>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</si>
  <si>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</si>
  <si>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</si>
  <si>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</si>
  <si>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</si>
  <si>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</si>
  <si>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</si>
  <si>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</si>
  <si>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</si>
  <si>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</si>
  <si>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</si>
  <si>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</si>
  <si>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</si>
  <si>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</si>
  <si>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</si>
  <si>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</si>
  <si>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</si>
  <si>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</si>
  <si>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</si>
  <si>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</si>
  <si>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</si>
  <si>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</si>
  <si>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</si>
  <si>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</si>
  <si>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</si>
  <si>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</si>
  <si>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</si>
  <si>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</si>
  <si>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</si>
  <si>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</si>
  <si>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</si>
  <si>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</si>
  <si>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</si>
  <si>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</si>
  <si>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</si>
  <si>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</si>
  <si>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</si>
  <si>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</si>
  <si>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</si>
  <si>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</si>
  <si>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</si>
  <si>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</si>
  <si>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</si>
  <si>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</si>
  <si>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</si>
  <si>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</si>
  <si>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</si>
  <si>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</si>
  <si>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</si>
  <si>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</si>
  <si>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</si>
  <si>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</si>
  <si>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</si>
  <si>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</si>
  <si>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</si>
  <si>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</si>
  <si>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</si>
  <si>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</si>
  <si>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</si>
  <si>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</si>
  <si>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</si>
  <si>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</si>
  <si>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</si>
  <si>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</si>
  <si>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</si>
  <si>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</si>
  <si>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</si>
  <si>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</si>
  <si>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</si>
  <si>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</si>
  <si>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</si>
  <si>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</si>
  <si>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</si>
  <si>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</si>
  <si>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</si>
  <si>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</si>
  <si>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</si>
  <si>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</si>
  <si>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</si>
  <si>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</si>
  <si>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</si>
  <si>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</si>
  <si>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</si>
  <si>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</si>
  <si>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</si>
  <si>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</si>
  <si>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</si>
  <si>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</si>
  <si>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</si>
  <si>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</si>
  <si>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</si>
  <si>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</si>
  <si>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</si>
  <si>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</si>
  <si>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</si>
  <si>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</si>
  <si>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</si>
  <si>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</si>
  <si>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</si>
  <si>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</si>
  <si>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</si>
  <si>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</si>
  <si>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</si>
  <si>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</si>
  <si>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</si>
  <si>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</si>
  <si>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</si>
  <si>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</si>
  <si>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</si>
  <si>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</si>
  <si>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</si>
  <si>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</si>
  <si>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</si>
  <si>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</si>
  <si>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</si>
  <si>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</si>
  <si>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</si>
  <si>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</si>
  <si>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</si>
  <si>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</si>
  <si>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</si>
  <si>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</si>
  <si>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</si>
  <si>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</si>
  <si>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</si>
  <si>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</si>
  <si>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</si>
  <si>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</si>
  <si>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</si>
  <si>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</si>
  <si>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</si>
  <si>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</si>
  <si>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</si>
  <si>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</si>
  <si>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</si>
  <si>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</si>
  <si>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</si>
  <si>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</si>
  <si>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</si>
  <si>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</si>
  <si>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</si>
  <si>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</si>
  <si>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</si>
  <si>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</si>
  <si>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</si>
  <si>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</si>
  <si>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</si>
  <si>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</si>
  <si>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</si>
  <si>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</si>
  <si>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</si>
  <si>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</si>
  <si>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</si>
  <si>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</si>
  <si>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</si>
  <si>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</si>
  <si>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</si>
  <si>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</si>
  <si>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</si>
  <si>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</si>
  <si>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</si>
  <si>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</si>
  <si>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</si>
  <si>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</si>
  <si>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</si>
  <si>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</si>
  <si>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</si>
  <si>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</si>
  <si>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</si>
  <si>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</si>
  <si>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</si>
  <si>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</si>
  <si>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</si>
  <si>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</si>
  <si>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</si>
  <si>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</si>
  <si>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</si>
  <si>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</si>
  <si>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</si>
  <si>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</si>
  <si>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</si>
  <si>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</si>
  <si>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</si>
  <si>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</si>
  <si>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</si>
  <si>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</si>
  <si>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</si>
  <si>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</si>
  <si>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</si>
  <si>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</si>
  <si>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</si>
  <si>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</si>
  <si>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</si>
  <si>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</si>
  <si>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</si>
  <si>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</si>
  <si>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</si>
  <si>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</si>
  <si>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</si>
  <si>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</si>
  <si>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</si>
  <si>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</si>
  <si>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</si>
  <si>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</si>
  <si>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</si>
  <si>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</si>
  <si>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</si>
  <si>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</si>
  <si>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</si>
  <si>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</si>
  <si>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</si>
  <si>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</si>
  <si>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</si>
  <si>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</si>
  <si>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</si>
  <si>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</si>
  <si>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</si>
  <si>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</si>
  <si>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</si>
  <si>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</si>
  <si>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</si>
  <si>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</si>
  <si>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</si>
  <si>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</si>
  <si>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</si>
  <si>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</si>
  <si>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</si>
  <si>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</si>
  <si>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</si>
  <si>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</si>
  <si>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</si>
  <si>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</si>
  <si>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</si>
  <si>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</si>
  <si>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</si>
  <si>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</si>
  <si>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</si>
  <si>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</si>
  <si>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</si>
  <si>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</si>
  <si>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</si>
  <si>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</si>
  <si>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</si>
  <si>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</si>
  <si>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</si>
  <si>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</si>
  <si>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</si>
  <si>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</si>
  <si>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</si>
  <si>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</si>
  <si>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</si>
  <si>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</si>
  <si>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</si>
  <si>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</si>
  <si>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</si>
  <si>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</si>
  <si>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</si>
  <si>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</si>
  <si>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</si>
  <si>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</si>
  <si>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</si>
  <si>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</si>
  <si>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</si>
  <si>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</si>
  <si>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</si>
  <si>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</si>
  <si>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</si>
  <si>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</si>
  <si>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</si>
  <si>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</si>
  <si>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</si>
  <si>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</si>
  <si>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</si>
  <si>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</si>
  <si>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</si>
  <si>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</si>
  <si>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</si>
  <si>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</si>
  <si>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</si>
  <si>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</si>
  <si>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</si>
  <si>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</si>
  <si>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</si>
  <si>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</si>
  <si>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</si>
  <si>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</si>
  <si>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</si>
  <si>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</si>
  <si>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</si>
  <si>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</si>
  <si>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</si>
  <si>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</si>
  <si>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</si>
  <si>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</si>
  <si>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</si>
  <si>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</si>
  <si>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</si>
  <si>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</si>
  <si>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</si>
  <si>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</si>
  <si>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</si>
  <si>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</si>
  <si>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</si>
  <si>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</si>
  <si>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</si>
  <si>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</si>
  <si>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</si>
  <si>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</si>
  <si>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</si>
  <si>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</si>
  <si>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</si>
  <si>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</si>
  <si>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</si>
  <si>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</si>
  <si>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</si>
  <si>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</si>
  <si>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</si>
  <si>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</si>
  <si>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</si>
  <si>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</si>
  <si>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</si>
  <si>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</si>
  <si>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</si>
  <si>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</si>
  <si>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</si>
  <si>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</si>
  <si>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</si>
  <si>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</si>
  <si>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</si>
  <si>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</si>
  <si>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</si>
  <si>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</si>
  <si>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</si>
  <si>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</si>
  <si>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</si>
  <si>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</si>
  <si>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</si>
  <si>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</si>
  <si>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</si>
  <si>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</si>
  <si>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</si>
  <si>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</si>
  <si>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</si>
  <si>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</si>
  <si>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</si>
  <si>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</si>
  <si>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</si>
  <si>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</si>
  <si>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</si>
  <si>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</si>
  <si>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</si>
  <si>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</si>
  <si>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</si>
  <si>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</si>
  <si>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</si>
  <si>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</si>
  <si>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</si>
  <si>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</si>
  <si>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</si>
  <si>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</si>
  <si>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</si>
  <si>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</si>
  <si>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</si>
  <si>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</si>
  <si>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</si>
  <si>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</si>
  <si>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</si>
  <si>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</si>
  <si>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</si>
  <si>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</si>
  <si>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</si>
  <si>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</si>
  <si>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</si>
  <si>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</si>
  <si>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</si>
  <si>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</si>
  <si>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</si>
  <si>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</si>
  <si>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</si>
  <si>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</si>
  <si>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</si>
  <si>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</si>
  <si>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</si>
  <si>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</si>
  <si>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</si>
  <si>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</si>
  <si>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</si>
  <si>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</si>
  <si>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</si>
  <si>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</si>
  <si>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</si>
  <si>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</si>
  <si>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</si>
  <si>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</si>
  <si>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</si>
  <si>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</si>
  <si>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</si>
  <si>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</si>
  <si>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</si>
  <si>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</si>
  <si>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</si>
  <si>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</si>
  <si>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</si>
  <si>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</si>
  <si>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</si>
  <si>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</si>
  <si>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</si>
  <si>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</si>
  <si>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</si>
  <si>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</si>
  <si>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</si>
  <si>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</si>
  <si>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</si>
  <si>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</si>
  <si>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</si>
  <si>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</si>
  <si>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</si>
  <si>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</si>
  <si>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</si>
  <si>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</si>
  <si>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</si>
  <si>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</si>
  <si>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</si>
  <si>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</si>
  <si>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</si>
  <si>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</si>
  <si>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</si>
  <si>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</si>
  <si>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</si>
  <si>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</si>
  <si>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</si>
  <si>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</si>
  <si>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</si>
  <si>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</si>
  <si>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</si>
  <si>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</si>
  <si>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</si>
  <si>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</si>
  <si>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</si>
  <si>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</si>
  <si>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</si>
  <si>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</si>
  <si>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</si>
  <si>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</si>
  <si>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</si>
  <si>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</si>
  <si>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</si>
  <si>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</si>
  <si>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</si>
  <si>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</si>
  <si>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</si>
  <si>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</si>
  <si>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</si>
  <si>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</si>
  <si>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</si>
  <si>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</si>
  <si>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</si>
  <si>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</si>
  <si>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</si>
  <si>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</si>
  <si>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</si>
  <si>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</si>
  <si>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</si>
  <si>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</si>
  <si>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</si>
  <si>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</si>
  <si>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</si>
  <si>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</si>
  <si>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</si>
  <si>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</si>
  <si>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</si>
  <si>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</si>
  <si>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</si>
  <si>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</si>
  <si>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</si>
  <si>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</si>
  <si>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</si>
  <si>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</si>
  <si>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</si>
  <si>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</si>
  <si>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</si>
  <si>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</si>
  <si>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</si>
  <si>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</si>
  <si>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</si>
  <si>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</si>
  <si>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</si>
  <si>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</si>
  <si>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</si>
  <si>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</si>
  <si>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</si>
  <si>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</si>
  <si>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</si>
  <si>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</si>
  <si>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</si>
  <si>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</si>
  <si>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</si>
  <si>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</si>
  <si>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</si>
  <si>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</si>
  <si>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</si>
  <si>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</si>
  <si>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</si>
  <si>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</si>
  <si>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</si>
  <si>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</si>
  <si>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</si>
  <si>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</si>
  <si>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</si>
  <si>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</si>
  <si>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</si>
  <si>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</si>
  <si>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</si>
  <si>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</si>
  <si>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</si>
  <si>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</si>
  <si>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</si>
  <si>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</si>
  <si>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</si>
  <si>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</si>
  <si>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</si>
  <si>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</si>
  <si>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</si>
  <si>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</si>
  <si>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</si>
  <si>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</si>
  <si>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</si>
  <si>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</si>
  <si>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</si>
  <si>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</si>
  <si>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</si>
  <si>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</si>
  <si>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</si>
  <si>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</si>
  <si>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</si>
  <si>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</si>
  <si>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</si>
  <si>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</si>
  <si>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</si>
  <si>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</si>
  <si>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</si>
  <si>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</si>
  <si>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</si>
  <si>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</si>
  <si>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</si>
  <si>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</si>
  <si>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</si>
  <si>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</si>
  <si>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</si>
  <si>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</si>
  <si>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</si>
  <si>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</si>
  <si>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</si>
  <si>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</si>
  <si>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</si>
  <si>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</si>
  <si>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</si>
  <si>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</si>
  <si>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</si>
  <si>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</si>
  <si>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</si>
  <si>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</si>
  <si>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</si>
  <si>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</si>
  <si>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</si>
  <si>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</si>
  <si>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</si>
  <si>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</si>
  <si>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</si>
  <si>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</si>
  <si>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</si>
  <si>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</si>
  <si>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</si>
  <si>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</si>
  <si>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</si>
  <si>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</si>
  <si>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</si>
  <si>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</si>
  <si>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</si>
  <si>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</si>
  <si>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</si>
  <si>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</si>
  <si>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</si>
  <si>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</si>
  <si>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</si>
  <si>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</si>
  <si>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</si>
  <si>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</si>
  <si>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</si>
  <si>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</si>
  <si>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</si>
  <si>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</si>
  <si>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</si>
  <si>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</si>
  <si>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</si>
  <si>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</si>
  <si>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</si>
  <si>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</si>
  <si>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</si>
  <si>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</si>
  <si>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</si>
  <si>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</si>
  <si>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</si>
  <si>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</si>
  <si>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</si>
  <si>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</si>
  <si>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</si>
  <si>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</si>
  <si>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</si>
  <si>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</si>
  <si>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</si>
  <si>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</si>
  <si>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</si>
  <si>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</si>
  <si>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</si>
  <si>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</si>
  <si>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</si>
  <si>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</si>
  <si>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</si>
  <si>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</si>
  <si>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</si>
  <si>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</si>
  <si>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</si>
  <si>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</si>
  <si>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</si>
  <si>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</si>
  <si>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</si>
  <si>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</si>
  <si>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</si>
  <si>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</si>
  <si>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</si>
  <si>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</si>
  <si>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</si>
  <si>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</si>
  <si>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</si>
  <si>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</si>
  <si>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</si>
  <si>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</si>
  <si>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</si>
  <si>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</si>
  <si>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</si>
  <si>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</si>
  <si>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</si>
  <si>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</si>
  <si>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</si>
  <si>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</si>
  <si>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</si>
  <si>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</si>
  <si>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</si>
  <si>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</si>
  <si>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</si>
  <si>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</si>
  <si>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</si>
  <si>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</si>
  <si>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</si>
  <si>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</si>
  <si>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</si>
  <si>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</si>
  <si>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</si>
  <si>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</si>
  <si>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</si>
  <si>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</si>
  <si>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</si>
  <si>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</si>
  <si>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</si>
  <si>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</si>
  <si>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</si>
  <si>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</si>
  <si>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</si>
  <si>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</si>
  <si>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</si>
  <si>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</si>
  <si>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</si>
  <si>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</si>
  <si>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</si>
  <si>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</si>
  <si>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</si>
  <si>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</si>
  <si>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</si>
  <si>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</si>
  <si>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</si>
  <si>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</si>
  <si>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</si>
  <si>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</si>
  <si>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</si>
  <si>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</si>
  <si>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</si>
  <si>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</si>
  <si>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</si>
  <si>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</si>
  <si>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</si>
  <si>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</si>
  <si>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</si>
  <si>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</si>
  <si>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</si>
  <si>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</si>
  <si>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</si>
  <si>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</si>
  <si>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</si>
  <si>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</si>
  <si>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</si>
  <si>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</si>
  <si>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</si>
  <si>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</si>
  <si>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</si>
  <si>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</si>
  <si>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</si>
  <si>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</si>
  <si>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</si>
  <si>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</si>
  <si>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</si>
  <si>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</si>
  <si>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</si>
  <si>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</si>
  <si>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</si>
  <si>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</si>
  <si>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</si>
  <si>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</si>
  <si>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</si>
  <si>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</si>
  <si>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</si>
  <si>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</si>
  <si>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</si>
  <si>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</si>
  <si>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</si>
  <si>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</si>
  <si>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</si>
  <si>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</si>
  <si>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</si>
  <si>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</si>
  <si>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</si>
  <si>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</si>
  <si>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</si>
  <si>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</si>
  <si>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</si>
  <si>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</si>
  <si>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</si>
  <si>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</si>
  <si>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</si>
  <si>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</si>
  <si>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</si>
  <si>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</si>
  <si>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</si>
  <si>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</si>
  <si>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</si>
  <si>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</si>
  <si>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</si>
  <si>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</si>
  <si>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</si>
  <si>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</si>
  <si>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</si>
  <si>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</si>
  <si>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</si>
  <si>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</si>
  <si>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</si>
  <si>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</si>
  <si>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</si>
  <si>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</si>
  <si>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</si>
  <si>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</si>
  <si>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</si>
  <si>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</si>
  <si>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</si>
  <si>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</si>
  <si>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</si>
  <si>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</si>
  <si>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</si>
  <si>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</si>
  <si>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</si>
  <si>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</si>
  <si>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</si>
  <si>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</si>
  <si>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</si>
  <si>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</si>
  <si>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</si>
  <si>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</si>
  <si>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</si>
  <si>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</si>
  <si>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</si>
  <si>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</si>
  <si>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</si>
  <si>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</si>
  <si>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</si>
  <si>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</si>
  <si>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</si>
  <si>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</si>
  <si>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</si>
  <si>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</si>
  <si>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</si>
  <si>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</si>
  <si>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</si>
  <si>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</si>
  <si>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</si>
  <si>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</si>
  <si>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</si>
  <si>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</si>
  <si>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</si>
  <si>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</si>
  <si>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</si>
  <si>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</si>
  <si>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</si>
  <si>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</si>
  <si>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</si>
  <si>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</si>
  <si>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</si>
  <si>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</si>
  <si>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</si>
  <si>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</si>
  <si>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</si>
  <si>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</si>
  <si>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</si>
  <si>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</si>
  <si>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</si>
  <si>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</si>
  <si>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</si>
  <si>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</si>
  <si>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</si>
  <si>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</si>
  <si>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</si>
  <si>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</si>
  <si>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</si>
  <si>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</si>
  <si>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</si>
  <si>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</si>
  <si>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</si>
  <si>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</si>
  <si>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</si>
  <si>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</si>
  <si>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</si>
  <si>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</si>
  <si>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</si>
  <si>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</si>
  <si>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</si>
  <si>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</si>
  <si>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</si>
  <si>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</si>
  <si>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</si>
  <si>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</si>
  <si>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</si>
  <si>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</si>
  <si>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</si>
  <si>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</si>
  <si>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</si>
  <si>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</si>
  <si>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</si>
  <si>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</si>
  <si>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</si>
  <si>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</si>
  <si>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</si>
  <si>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</si>
  <si>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</si>
  <si>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</si>
  <si>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</si>
  <si>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</si>
  <si>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</si>
  <si>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</si>
  <si>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</si>
  <si>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</si>
  <si>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</si>
  <si>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</si>
  <si>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</si>
  <si>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</si>
  <si>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</si>
  <si>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</si>
  <si>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</si>
  <si>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</si>
  <si>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</si>
  <si>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</si>
  <si>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</si>
  <si>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</si>
  <si>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</si>
  <si>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</si>
  <si>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</si>
  <si>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</si>
  <si>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</si>
  <si>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</si>
  <si>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</si>
  <si>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</si>
  <si>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</si>
  <si>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</si>
  <si>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</si>
  <si>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</si>
  <si>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</si>
  <si>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</si>
  <si>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</si>
  <si>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</si>
  <si>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</si>
  <si>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</si>
  <si>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</si>
  <si>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</si>
  <si>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</si>
  <si>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</si>
  <si>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</si>
  <si>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</si>
  <si>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</si>
  <si>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</si>
  <si>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</si>
  <si>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</si>
  <si>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</si>
  <si>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</si>
  <si>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</si>
  <si>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</si>
  <si>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</si>
  <si>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</si>
  <si>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</si>
  <si>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</si>
  <si>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</si>
  <si>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</si>
  <si>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</si>
  <si>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</si>
  <si>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</si>
  <si>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</si>
  <si>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</si>
  <si>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</si>
  <si>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</si>
  <si>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</si>
  <si>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</si>
  <si>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</si>
  <si>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</si>
  <si>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</si>
  <si>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</si>
  <si>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</si>
  <si>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</si>
  <si>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</si>
  <si>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</si>
  <si>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</si>
  <si>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</si>
  <si>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</si>
  <si>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</si>
  <si>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</si>
  <si>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</si>
  <si>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</si>
  <si>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</si>
  <si>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</si>
  <si>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</si>
  <si>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</si>
  <si>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</si>
  <si>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</si>
  <si>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</si>
  <si>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</si>
  <si>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</si>
  <si>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</si>
  <si>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</si>
  <si>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</si>
  <si>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</si>
  <si>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</si>
  <si>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</si>
  <si>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</si>
  <si>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</si>
  <si>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</si>
  <si>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</si>
  <si>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</si>
  <si>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</si>
  <si>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</si>
  <si>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</si>
  <si>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</si>
  <si>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</si>
  <si>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</si>
  <si>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</si>
  <si>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</si>
  <si>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</si>
  <si>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</si>
  <si>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</si>
  <si>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</si>
  <si>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</si>
  <si>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</si>
  <si>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</si>
  <si>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</si>
  <si>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</si>
  <si>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</si>
  <si>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</si>
  <si>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</si>
  <si>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</si>
  <si>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</si>
  <si>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</si>
  <si>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</si>
  <si>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</si>
  <si>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</si>
  <si>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</si>
  <si>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</si>
  <si>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</si>
  <si>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</si>
  <si>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</si>
  <si>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</si>
  <si>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</si>
  <si>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</si>
  <si>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</si>
  <si>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</si>
  <si>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</si>
  <si>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</si>
  <si>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</si>
  <si>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</si>
  <si>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</si>
  <si>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</si>
  <si>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</si>
  <si>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</si>
  <si>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</si>
  <si>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</si>
  <si>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</si>
  <si>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</si>
  <si>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</si>
  <si>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</si>
  <si>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</si>
  <si>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</si>
  <si>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</si>
  <si>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</si>
  <si>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</si>
  <si>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</si>
  <si>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</si>
  <si>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</si>
  <si>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</si>
  <si>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</si>
  <si>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</si>
  <si>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</si>
  <si>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</si>
  <si>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</si>
  <si>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</si>
  <si>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</si>
  <si>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</si>
  <si>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</si>
  <si>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</si>
  <si>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</si>
  <si>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</si>
  <si>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</si>
  <si>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</si>
  <si>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</si>
  <si>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</si>
  <si>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</si>
  <si>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</si>
  <si>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</si>
  <si>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</si>
  <si>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</si>
  <si>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</si>
  <si>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</si>
  <si>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</si>
  <si>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</si>
  <si>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</si>
  <si>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</si>
  <si>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</si>
  <si>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</si>
  <si>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</si>
  <si>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</si>
  <si>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</si>
  <si>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</si>
  <si>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</si>
  <si>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</si>
  <si>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</si>
  <si>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</si>
  <si>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</si>
  <si>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</si>
  <si>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</si>
  <si>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</si>
  <si>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</si>
  <si>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</si>
  <si>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</si>
  <si>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</si>
  <si>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</si>
  <si>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</si>
  <si>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</si>
  <si>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</si>
  <si>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</si>
  <si>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</si>
  <si>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</si>
  <si>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</si>
  <si>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</si>
  <si>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</si>
  <si>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</si>
  <si>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</si>
  <si>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</si>
  <si>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</si>
  <si>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</si>
  <si>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</si>
  <si>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</si>
  <si>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</si>
  <si>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</si>
  <si>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</si>
  <si>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</si>
  <si>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</si>
  <si>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</si>
  <si>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</si>
  <si>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</si>
  <si>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</si>
  <si>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</si>
  <si>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</si>
  <si>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</si>
  <si>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</si>
  <si>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</si>
  <si>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</si>
  <si>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</si>
  <si>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</si>
  <si>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</si>
  <si>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</si>
  <si>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</si>
  <si>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</si>
  <si>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</si>
  <si>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</si>
  <si>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</si>
  <si>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</si>
  <si>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</si>
  <si>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</si>
  <si>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</si>
  <si>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</si>
  <si>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</si>
  <si>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</si>
  <si>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</si>
  <si>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</si>
  <si>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</si>
  <si>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</si>
  <si>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</si>
  <si>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</si>
  <si>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</si>
  <si>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</si>
  <si>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</si>
  <si>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</si>
  <si>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</si>
  <si>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</si>
  <si>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</si>
  <si>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</si>
  <si>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</si>
  <si>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</si>
  <si>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</si>
  <si>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</si>
  <si>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</si>
  <si>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</si>
  <si>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</si>
  <si>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</si>
  <si>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</si>
  <si>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</si>
  <si>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</si>
  <si>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</si>
  <si>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</si>
  <si>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</si>
  <si>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</si>
  <si>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</si>
  <si>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</si>
  <si>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</si>
  <si>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</si>
  <si>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</si>
  <si>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</si>
  <si>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</si>
  <si>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</si>
  <si>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</si>
  <si>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</si>
  <si>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</si>
  <si>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</si>
  <si>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</si>
  <si>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</si>
  <si>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</si>
  <si>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</si>
  <si>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</si>
  <si>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</si>
  <si>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</si>
  <si>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</si>
  <si>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</si>
  <si>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</si>
  <si>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</si>
  <si>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</si>
  <si>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</si>
  <si>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</si>
  <si>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</si>
  <si>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</si>
  <si>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</si>
  <si>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</si>
  <si>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</si>
  <si>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</si>
  <si>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</si>
  <si>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</si>
  <si>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</si>
  <si>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</si>
  <si>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</si>
  <si>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</si>
  <si>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</si>
  <si>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</si>
  <si>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</si>
  <si>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</si>
  <si>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</si>
  <si>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</si>
  <si>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</si>
  <si>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</si>
  <si>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</si>
  <si>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</si>
  <si>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</si>
  <si>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</si>
  <si>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</si>
  <si>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</si>
  <si>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</si>
  <si>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</si>
  <si>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</si>
  <si>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</si>
  <si>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</si>
  <si>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</si>
  <si>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</si>
  <si>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</si>
  <si>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</si>
  <si>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</si>
  <si>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</si>
  <si>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</si>
  <si>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</si>
  <si>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</si>
  <si>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</si>
  <si>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</si>
  <si>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</si>
  <si>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</si>
  <si>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</si>
  <si>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</si>
  <si>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</si>
  <si>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</si>
  <si>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</si>
  <si>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</si>
  <si>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</si>
  <si>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</si>
  <si>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</si>
  <si>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</si>
  <si>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</si>
  <si>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</si>
  <si>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</si>
  <si>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</si>
  <si>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</si>
  <si>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</si>
  <si>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</si>
  <si>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</si>
  <si>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</si>
  <si>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</si>
  <si>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</si>
  <si>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</si>
  <si>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</si>
  <si>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</si>
  <si>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</si>
  <si>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</si>
  <si>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</si>
  <si>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</si>
  <si>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</si>
  <si>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</si>
  <si>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</si>
  <si>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</si>
  <si>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</si>
  <si>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</si>
  <si>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</si>
  <si>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</si>
  <si>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</si>
  <si>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</si>
  <si>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</si>
  <si>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</si>
  <si>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</si>
  <si>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</si>
  <si>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</si>
  <si>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</si>
  <si>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</si>
  <si>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</si>
  <si>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</si>
  <si>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</si>
  <si>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</si>
  <si>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</si>
  <si>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</si>
  <si>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</si>
  <si>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</si>
  <si>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</si>
  <si>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</si>
  <si>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</si>
  <si>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</si>
  <si>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</si>
  <si>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</si>
  <si>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</si>
  <si>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</si>
  <si>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</si>
  <si>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</si>
  <si>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</si>
  <si>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</si>
  <si>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</si>
  <si>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</si>
  <si>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</si>
  <si>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</si>
  <si>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</si>
  <si>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</si>
  <si>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</si>
  <si>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</si>
  <si>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</si>
  <si>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</si>
  <si>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</si>
  <si>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</si>
  <si>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</si>
  <si>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</si>
  <si>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</si>
  <si>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</si>
  <si>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</si>
  <si>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</si>
  <si>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</si>
  <si>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</si>
  <si>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</si>
  <si>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</si>
  <si>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</si>
  <si>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</si>
  <si>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</si>
  <si>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</si>
  <si>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</si>
  <si>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</si>
  <si>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</si>
  <si>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</si>
  <si>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</si>
  <si>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</si>
  <si>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</si>
  <si>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</si>
  <si>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</si>
  <si>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</si>
  <si>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</si>
  <si>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</si>
  <si>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</si>
  <si>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</si>
  <si>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</si>
  <si>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</si>
  <si>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</si>
  <si>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</si>
  <si>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</si>
  <si>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</si>
  <si>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</si>
  <si>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</si>
  <si>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</si>
  <si>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</si>
  <si>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</si>
  <si>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</si>
  <si>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</si>
  <si>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</si>
  <si>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</si>
  <si>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</si>
  <si>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</si>
  <si>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</si>
  <si>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</si>
  <si>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</si>
  <si>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</si>
  <si>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</si>
  <si>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</si>
  <si>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</si>
  <si>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</si>
  <si>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</si>
  <si>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</si>
  <si>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</si>
  <si>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</si>
  <si>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</si>
  <si>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</si>
  <si>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</si>
  <si>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</si>
  <si>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</si>
  <si>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</si>
  <si>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</si>
  <si>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</si>
  <si>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</si>
  <si>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</si>
  <si>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</si>
  <si>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</si>
  <si>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</si>
  <si>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</si>
  <si>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</si>
  <si>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</si>
  <si>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</si>
  <si>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</si>
  <si>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</si>
  <si>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</si>
  <si>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</si>
  <si>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</si>
  <si>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</si>
  <si>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</si>
  <si>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</si>
  <si>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</si>
  <si>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</si>
  <si>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</si>
  <si>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</si>
  <si>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</si>
  <si>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</si>
  <si>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</si>
  <si>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</si>
  <si>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</si>
  <si>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</si>
  <si>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</si>
  <si>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</si>
  <si>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</si>
  <si>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</si>
  <si>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</si>
  <si>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</si>
  <si>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</si>
  <si>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</si>
  <si>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</si>
  <si>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</si>
  <si>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</si>
  <si>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</si>
  <si>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</si>
  <si>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</si>
  <si>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</si>
  <si>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</si>
  <si>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</si>
  <si>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</si>
  <si>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</si>
  <si>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</si>
  <si>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</si>
  <si>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</si>
  <si>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</si>
  <si>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</si>
  <si>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</si>
  <si>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</si>
  <si>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</si>
  <si>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</si>
  <si>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</si>
  <si>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</si>
  <si>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</si>
  <si>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</si>
  <si>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</si>
  <si>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</si>
  <si>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</si>
  <si>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</si>
  <si>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</si>
  <si>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</si>
  <si>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</si>
  <si>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</si>
  <si>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</si>
  <si>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</si>
  <si>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</si>
  <si>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</si>
  <si>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</si>
  <si>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</si>
  <si>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</si>
  <si>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</si>
  <si>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</si>
  <si>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</si>
  <si>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</si>
  <si>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</si>
  <si>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</si>
  <si>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</si>
  <si>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</si>
  <si>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</si>
  <si>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</si>
  <si>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</si>
  <si>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</si>
  <si>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</si>
  <si>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</si>
  <si>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</si>
  <si>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</si>
  <si>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</si>
  <si>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</si>
  <si>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</si>
  <si>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</si>
  <si>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</si>
  <si>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</si>
  <si>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</si>
  <si>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</si>
  <si>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</si>
  <si>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</si>
  <si>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</si>
  <si>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</si>
  <si>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</si>
  <si>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</si>
  <si>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</si>
  <si>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</si>
  <si>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</si>
  <si>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</si>
  <si>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</si>
  <si>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</si>
  <si>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</si>
  <si>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</si>
  <si>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</si>
  <si>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</si>
  <si>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</si>
  <si>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</si>
  <si>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</si>
  <si>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</si>
  <si>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</si>
  <si>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</si>
  <si>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</si>
  <si>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</si>
  <si>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</si>
  <si>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</si>
  <si>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</si>
  <si>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</si>
  <si>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</si>
  <si>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</si>
  <si>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</si>
  <si>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</si>
  <si>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</si>
  <si>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</si>
  <si>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</si>
  <si>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</si>
  <si>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</si>
  <si>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</si>
  <si>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</si>
  <si>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</si>
  <si>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</si>
  <si>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</si>
  <si>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</si>
  <si>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</si>
  <si>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</si>
  <si>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</si>
  <si>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</si>
  <si>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</si>
  <si>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</si>
  <si>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</si>
  <si>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</si>
  <si>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</si>
  <si>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</si>
  <si>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</si>
  <si>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</si>
  <si>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</si>
  <si>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</si>
  <si>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</si>
  <si>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</si>
  <si>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</si>
  <si>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</si>
  <si>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</si>
  <si>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</si>
  <si>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</si>
  <si>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</si>
  <si>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</si>
  <si>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</si>
  <si>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</si>
  <si>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</si>
  <si>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</si>
  <si>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</si>
  <si>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</si>
  <si>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</si>
  <si>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</si>
  <si>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</si>
  <si>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</si>
  <si>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</si>
  <si>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</si>
  <si>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</si>
  <si>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</si>
  <si>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</si>
  <si>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</si>
  <si>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</si>
  <si>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</si>
  <si>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</si>
  <si>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</si>
  <si>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</si>
  <si>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</si>
  <si>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</si>
  <si>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</si>
  <si>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</si>
  <si>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</si>
  <si>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</si>
  <si>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</si>
  <si>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</si>
  <si>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</si>
  <si>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</si>
  <si>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</si>
  <si>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</si>
  <si>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</si>
  <si>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</si>
  <si>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</si>
  <si>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</si>
  <si>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</si>
  <si>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</si>
  <si>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</si>
  <si>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</si>
  <si>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</si>
  <si>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</si>
  <si>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</si>
  <si>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</si>
  <si>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</si>
  <si>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</si>
  <si>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</si>
  <si>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</si>
  <si>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</si>
  <si>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</si>
  <si>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</si>
  <si>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</si>
  <si>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</si>
  <si>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</si>
  <si>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</si>
  <si>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</si>
  <si>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</si>
  <si>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</si>
  <si>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</si>
  <si>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</si>
  <si>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</si>
  <si>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</si>
  <si>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</si>
  <si>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</si>
  <si>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</si>
  <si>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</si>
  <si>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</si>
  <si>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</si>
  <si>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</si>
  <si>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</si>
  <si>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</si>
  <si>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</si>
  <si>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</si>
  <si>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</si>
  <si>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</si>
  <si>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</si>
  <si>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</si>
  <si>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</si>
  <si>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</si>
  <si>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</si>
  <si>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</si>
  <si>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</si>
  <si>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</si>
  <si>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</si>
  <si>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</si>
  <si>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</si>
  <si>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</si>
  <si>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</si>
  <si>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</si>
  <si>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</si>
  <si>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</si>
  <si>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</si>
  <si>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</si>
  <si>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</si>
  <si>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</si>
  <si>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</si>
  <si>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</si>
  <si>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</si>
  <si>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</si>
  <si>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</si>
  <si>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</si>
  <si>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</si>
  <si>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</si>
  <si>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</si>
  <si>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</si>
  <si>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</si>
  <si>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</si>
  <si>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</si>
  <si>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</si>
  <si>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</si>
  <si>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</si>
  <si>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</si>
  <si>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</si>
  <si>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</si>
  <si>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</si>
  <si>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</si>
  <si>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</si>
  <si>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</si>
  <si>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</si>
  <si>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</si>
  <si>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</si>
  <si>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</si>
  <si>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</si>
  <si>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</si>
  <si>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</si>
  <si>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</si>
  <si>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</si>
  <si>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</si>
  <si>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</si>
  <si>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</si>
  <si>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</si>
  <si>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</si>
  <si>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</si>
  <si>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</si>
  <si>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</si>
  <si>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</si>
  <si>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</si>
  <si>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</si>
  <si>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</si>
  <si>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</si>
  <si>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</si>
  <si>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</si>
  <si>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</si>
  <si>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</si>
  <si>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</si>
  <si>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</si>
  <si>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</si>
  <si>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</si>
  <si>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</si>
  <si>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</si>
  <si>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</si>
  <si>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</si>
  <si>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</si>
  <si>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</si>
  <si>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</si>
  <si>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</si>
  <si>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</si>
  <si>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</si>
  <si>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</si>
  <si>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</si>
  <si>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</si>
  <si>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</si>
  <si>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</si>
  <si>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</si>
  <si>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</si>
  <si>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</si>
  <si>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</si>
  <si>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</si>
  <si>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</si>
  <si>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</si>
  <si>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</si>
  <si>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</si>
  <si>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</si>
  <si>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</si>
  <si>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</si>
  <si>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</si>
  <si>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</si>
  <si>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</si>
  <si>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</si>
  <si>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</si>
  <si>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</si>
  <si>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</si>
  <si>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</si>
  <si>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</si>
  <si>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</si>
  <si>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</si>
  <si>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</si>
  <si>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</si>
  <si>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</si>
  <si>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</si>
  <si>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</si>
  <si>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</si>
  <si>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</si>
  <si>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</si>
  <si>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</si>
  <si>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</si>
  <si>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</si>
  <si>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</si>
  <si>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</si>
  <si>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</si>
  <si>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</si>
  <si>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</si>
  <si>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</si>
  <si>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</si>
  <si>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</si>
  <si>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</si>
  <si>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</si>
  <si>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</si>
  <si>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</si>
  <si>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</si>
  <si>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</si>
  <si>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</si>
  <si>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</si>
  <si>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</si>
  <si>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</si>
  <si>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</si>
  <si>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</si>
  <si>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</si>
  <si>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</si>
  <si>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</si>
  <si>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</si>
  <si>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</si>
  <si>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</si>
  <si>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</si>
  <si>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</si>
  <si>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</si>
  <si>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</si>
  <si>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</si>
  <si>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</si>
  <si>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</si>
  <si>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</si>
  <si>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</si>
  <si>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</si>
  <si>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</si>
  <si>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</si>
  <si>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</si>
  <si>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</si>
  <si>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</si>
  <si>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</si>
  <si>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</si>
  <si>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</si>
  <si>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</si>
  <si>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</si>
  <si>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</si>
  <si>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</si>
  <si>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</si>
  <si>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</si>
  <si>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</si>
  <si>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</si>
  <si>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</si>
  <si>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</si>
  <si>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</si>
  <si>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</si>
  <si>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</si>
  <si>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</si>
  <si>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</si>
  <si>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</si>
  <si>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</si>
  <si>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</si>
  <si>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</si>
  <si>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</si>
  <si>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</si>
  <si>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</si>
  <si>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</si>
  <si>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</si>
  <si>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</si>
  <si>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</si>
  <si>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</si>
  <si>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</si>
  <si>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</si>
  <si>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</si>
  <si>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</si>
  <si>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</si>
  <si>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</si>
  <si>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</si>
  <si>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</si>
  <si>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</si>
  <si>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</si>
  <si>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</si>
  <si>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</si>
  <si>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</si>
  <si>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</si>
  <si>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</si>
  <si>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</si>
  <si>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</si>
  <si>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</si>
  <si>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</si>
  <si>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</si>
  <si>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</si>
  <si>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</si>
  <si>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</si>
  <si>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</si>
  <si>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</si>
  <si>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</si>
  <si>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</si>
  <si>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</si>
  <si>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</si>
  <si>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</si>
  <si>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</si>
  <si>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</si>
  <si>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</si>
  <si>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</si>
  <si>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</si>
  <si>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</si>
  <si>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</si>
  <si>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</si>
  <si>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</si>
  <si>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</si>
  <si>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</si>
  <si>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</si>
  <si>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</si>
  <si>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</si>
  <si>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</si>
  <si>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</si>
  <si>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</si>
  <si>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</si>
  <si>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</si>
  <si>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</si>
  <si>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</si>
  <si>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</si>
  <si>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</si>
  <si>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</si>
  <si>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</si>
  <si>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</si>
  <si>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</si>
  <si>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</si>
  <si>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</si>
  <si>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</si>
  <si>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</si>
  <si>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</si>
  <si>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</si>
  <si>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</si>
  <si>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</si>
  <si>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</si>
  <si>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</si>
  <si>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</si>
  <si>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</si>
  <si>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</si>
  <si>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</si>
  <si>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</si>
  <si>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</si>
  <si>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</si>
  <si>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</si>
  <si>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</si>
  <si>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</si>
  <si>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</si>
  <si>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</si>
  <si>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</si>
  <si>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</si>
  <si>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</si>
  <si>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</si>
  <si>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</si>
  <si>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</si>
  <si>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</si>
  <si>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</si>
  <si>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</si>
  <si>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</si>
  <si>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</si>
  <si>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</si>
  <si>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</si>
  <si>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</si>
  <si>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</si>
  <si>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</si>
  <si>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</si>
  <si>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</si>
  <si>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</si>
  <si>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</si>
  <si>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</si>
  <si>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</si>
  <si>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</si>
  <si>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</si>
  <si>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</si>
  <si>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</si>
  <si>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</si>
  <si>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</si>
  <si>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</si>
  <si>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</si>
  <si>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</si>
  <si>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</si>
  <si>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</si>
  <si>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</si>
  <si>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</si>
  <si>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</si>
  <si>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</si>
  <si>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</si>
  <si>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</si>
  <si>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</si>
  <si>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</si>
  <si>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</si>
  <si>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</si>
  <si>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</si>
  <si>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</si>
  <si>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</si>
  <si>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</si>
  <si>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</si>
  <si>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</si>
  <si>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</si>
  <si>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</si>
  <si>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</si>
  <si>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</si>
  <si>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</si>
  <si>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</si>
  <si>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</si>
  <si>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</si>
  <si>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</si>
  <si>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</si>
  <si>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</si>
  <si>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</si>
  <si>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</si>
  <si>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</si>
  <si>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</si>
  <si>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</si>
  <si>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</si>
  <si>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</si>
  <si>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</si>
  <si>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</si>
  <si>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</si>
  <si>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</si>
  <si>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</si>
  <si>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</si>
  <si>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</si>
  <si>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</si>
  <si>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</si>
  <si>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</si>
  <si>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</si>
  <si>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</si>
  <si>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</si>
  <si>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</si>
  <si>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</si>
  <si>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</si>
  <si>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</si>
  <si>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</si>
  <si>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</si>
  <si>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</si>
  <si>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</si>
  <si>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</si>
  <si>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</si>
  <si>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</si>
  <si>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</si>
  <si>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</si>
  <si>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</si>
  <si>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</si>
  <si>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</si>
  <si>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</si>
  <si>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</si>
  <si>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</si>
  <si>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</si>
  <si>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</si>
  <si>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</si>
  <si>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</si>
  <si>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</si>
  <si>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</si>
  <si>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</si>
  <si>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</si>
  <si>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</si>
  <si>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</si>
  <si>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</si>
  <si>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</si>
  <si>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</si>
  <si>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</si>
  <si>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</si>
  <si>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</si>
  <si>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</si>
  <si>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</si>
  <si>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</si>
  <si>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</si>
  <si>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</si>
  <si>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</si>
  <si>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</si>
  <si>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</si>
  <si>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</si>
  <si>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</si>
  <si>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</si>
  <si>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</si>
  <si>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</si>
  <si>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</si>
  <si>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</si>
  <si>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</si>
  <si>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</si>
  <si>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</si>
  <si>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</si>
  <si>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</si>
  <si>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</si>
  <si>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</si>
  <si>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</si>
  <si>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</si>
  <si>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</si>
  <si>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</si>
  <si>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</si>
  <si>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</si>
  <si>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</si>
  <si>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</si>
  <si>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</si>
  <si>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</si>
  <si>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</si>
  <si>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</si>
  <si>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</si>
  <si>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</si>
  <si>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</si>
  <si>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</si>
  <si>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</si>
  <si>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</si>
  <si>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</si>
  <si>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</si>
  <si>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</si>
  <si>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</si>
  <si>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</si>
  <si>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</si>
  <si>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</si>
  <si>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</si>
  <si>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</si>
  <si>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</si>
  <si>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</si>
  <si>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</si>
  <si>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</si>
  <si>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</si>
  <si>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</si>
  <si>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</si>
  <si>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</si>
  <si>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</si>
  <si>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</si>
  <si>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</si>
  <si>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</si>
  <si>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</si>
  <si>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</si>
  <si>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</si>
  <si>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</si>
  <si>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</si>
  <si>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</si>
  <si>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</si>
  <si>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</si>
  <si>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</si>
  <si>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</si>
  <si>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</si>
  <si>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</si>
  <si>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</si>
  <si>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</si>
  <si>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</si>
  <si>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</si>
  <si>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</si>
  <si>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</si>
  <si>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</si>
  <si>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</si>
  <si>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</si>
  <si>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</si>
  <si>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</si>
  <si>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</si>
  <si>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</si>
  <si>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</si>
  <si>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</si>
  <si>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</si>
  <si>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</si>
  <si>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</si>
  <si>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</si>
  <si>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</si>
  <si>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</si>
  <si>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</si>
  <si>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</si>
  <si>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</si>
  <si>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</si>
  <si>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</si>
  <si>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</si>
  <si>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</si>
  <si>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</si>
  <si>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</si>
  <si>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</si>
  <si>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</si>
  <si>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</si>
  <si>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</si>
  <si>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</si>
  <si>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</si>
  <si>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</si>
  <si>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</si>
  <si>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</si>
  <si>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</si>
  <si>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</si>
  <si>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</si>
  <si>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</si>
  <si>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</si>
  <si>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</si>
  <si>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</si>
  <si>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</si>
  <si>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</si>
  <si>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</si>
  <si>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</si>
  <si>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</si>
  <si>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</si>
  <si>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</si>
  <si>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</si>
  <si>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</si>
  <si>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</si>
  <si>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</si>
  <si>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</si>
  <si>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</si>
  <si>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</si>
  <si>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</si>
  <si>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</si>
  <si>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</si>
  <si>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</si>
  <si>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</si>
  <si>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</si>
  <si>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</si>
  <si>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</si>
  <si>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</si>
  <si>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</si>
  <si>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</si>
  <si>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</si>
  <si>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</si>
  <si>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</si>
  <si>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</si>
  <si>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</si>
  <si>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</si>
  <si>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</si>
  <si>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</si>
  <si>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</si>
  <si>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</si>
  <si>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</si>
  <si>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</si>
  <si>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</si>
  <si>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</si>
  <si>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</si>
  <si>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</si>
  <si>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</si>
  <si>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</si>
  <si>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</si>
  <si>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</si>
  <si>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</si>
  <si>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</si>
  <si>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</si>
  <si>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</si>
  <si>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</si>
  <si>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</si>
  <si>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</si>
  <si>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</si>
  <si>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</si>
  <si>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</si>
  <si>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</si>
  <si>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</si>
  <si>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</si>
  <si>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</si>
  <si>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</si>
  <si>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</si>
  <si>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</si>
  <si>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</si>
  <si>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</si>
  <si>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</si>
  <si>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</si>
  <si>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</si>
  <si>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</si>
  <si>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</si>
  <si>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</si>
  <si>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</si>
  <si>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</si>
  <si>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</si>
  <si>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</si>
  <si>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</si>
  <si>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</si>
  <si>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</si>
  <si>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</si>
  <si>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</si>
  <si>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</si>
  <si>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</si>
  <si>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</si>
  <si>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</si>
  <si>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</si>
  <si>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</si>
  <si>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</si>
  <si>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</si>
  <si>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</si>
  <si>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</si>
  <si>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</si>
  <si>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</si>
  <si>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</si>
  <si>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</si>
  <si>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</si>
  <si>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</si>
  <si>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</si>
  <si>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</si>
  <si>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</si>
  <si>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</si>
  <si>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</si>
  <si>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</si>
  <si>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</si>
  <si>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</si>
  <si>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</si>
  <si>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</si>
  <si>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</si>
  <si>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</si>
  <si>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</si>
  <si>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</si>
  <si>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</si>
  <si>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</si>
  <si>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</si>
  <si>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</si>
  <si>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</si>
  <si>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</si>
  <si>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</si>
  <si>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</si>
  <si>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</si>
  <si>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</si>
  <si>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</si>
  <si>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</si>
  <si>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</si>
  <si>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</si>
  <si>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</si>
  <si>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</si>
  <si>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</si>
  <si>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</si>
  <si>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</si>
  <si>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</si>
  <si>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</si>
  <si>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</si>
  <si>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</si>
  <si>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</si>
  <si>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</si>
  <si>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</si>
  <si>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</si>
  <si>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</si>
  <si>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</si>
  <si>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</si>
  <si>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</si>
  <si>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</si>
  <si>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</si>
  <si>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</si>
  <si>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</si>
  <si>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</si>
  <si>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</si>
  <si>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</si>
  <si>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</si>
  <si>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</si>
  <si>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</si>
  <si>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</si>
  <si>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</si>
  <si>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</si>
  <si>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</si>
  <si>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</si>
  <si>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</si>
  <si>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</si>
  <si>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</si>
  <si>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</si>
  <si>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</si>
  <si>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</si>
  <si>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</si>
  <si>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</si>
  <si>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</si>
  <si>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</si>
  <si>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</si>
  <si>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</si>
  <si>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</si>
  <si>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</si>
  <si>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</si>
  <si>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</si>
  <si>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</si>
  <si>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</si>
  <si>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</si>
  <si>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</si>
  <si>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</si>
  <si>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</si>
  <si>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</si>
  <si>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</si>
  <si>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</si>
  <si>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</si>
  <si>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</si>
  <si>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</si>
  <si>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</si>
  <si>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</si>
  <si>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</si>
  <si>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</si>
  <si>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</si>
  <si>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</si>
  <si>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</si>
  <si>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</si>
  <si>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</si>
  <si>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</si>
  <si>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</si>
  <si>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</si>
  <si>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</si>
  <si>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</si>
  <si>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</si>
  <si>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</si>
  <si>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</si>
  <si>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</si>
  <si>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</si>
  <si>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</si>
  <si>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</si>
  <si>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</si>
  <si>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</si>
  <si>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</si>
  <si>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</si>
  <si>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</si>
  <si>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</si>
  <si>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</si>
  <si>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</si>
  <si>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</si>
  <si>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</si>
  <si>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</si>
  <si>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</si>
  <si>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</si>
  <si>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</si>
  <si>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</si>
  <si>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</si>
  <si>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</si>
  <si>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</si>
  <si>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</si>
  <si>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</si>
  <si>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</si>
  <si>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</si>
  <si>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</si>
  <si>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</si>
  <si>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</si>
  <si>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</si>
  <si>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</si>
  <si>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</si>
  <si>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</si>
  <si>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</si>
  <si>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</si>
  <si>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</si>
  <si>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</si>
  <si>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</si>
  <si>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</si>
  <si>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</si>
  <si>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</si>
  <si>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</si>
  <si>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</si>
  <si>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</si>
  <si>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</si>
  <si>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</si>
  <si>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</si>
  <si>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</si>
  <si>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</si>
  <si>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</si>
  <si>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</si>
  <si>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</si>
  <si>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</si>
  <si>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</si>
  <si>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</si>
  <si>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</si>
  <si>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</si>
  <si>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</si>
  <si>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</si>
  <si>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</si>
  <si>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</si>
  <si>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</si>
  <si>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</si>
  <si>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</si>
  <si>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</si>
  <si>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</si>
  <si>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</si>
  <si>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</si>
  <si>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</si>
  <si>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</si>
  <si>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</si>
  <si>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</si>
  <si>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</si>
  <si>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</si>
  <si>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</si>
  <si>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</si>
  <si>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</si>
  <si>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</si>
  <si>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</si>
  <si>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</si>
  <si>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</si>
  <si>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</si>
  <si>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</si>
  <si>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</si>
  <si>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</si>
  <si>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</si>
  <si>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</si>
  <si>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</si>
  <si>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</si>
  <si>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</si>
  <si>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</si>
  <si>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</si>
  <si>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</si>
  <si>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</si>
  <si>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</si>
  <si>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</si>
  <si>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</si>
  <si>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</si>
  <si>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</si>
  <si>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</si>
  <si>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</si>
  <si>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</si>
  <si>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</si>
  <si>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</si>
  <si>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</si>
  <si>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</si>
  <si>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</si>
  <si>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</si>
  <si>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</si>
  <si>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</si>
  <si>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</si>
  <si>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</si>
  <si>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</si>
  <si>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</si>
  <si>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</si>
  <si>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</si>
  <si>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</si>
  <si>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</si>
  <si>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</si>
  <si>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</si>
  <si>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</si>
  <si>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</si>
  <si>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</si>
  <si>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</si>
  <si>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</si>
  <si>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</si>
  <si>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</si>
  <si>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</si>
  <si>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</si>
  <si>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</si>
  <si>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</si>
  <si>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</si>
  <si>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</si>
  <si>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</si>
  <si>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</si>
  <si>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</si>
  <si>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</si>
  <si>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</si>
  <si>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</si>
  <si>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</si>
  <si>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</si>
  <si>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</si>
  <si>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</si>
  <si>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</si>
  <si>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</si>
  <si>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</si>
  <si>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</si>
  <si>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</si>
  <si>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</si>
  <si>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</si>
  <si>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</si>
  <si>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</si>
  <si>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</si>
  <si>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</si>
  <si>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</si>
  <si>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</si>
  <si>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</si>
  <si>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</si>
  <si>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</si>
  <si>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</si>
  <si>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</si>
  <si>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</si>
  <si>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</si>
  <si>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</si>
  <si>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</si>
  <si>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</si>
  <si>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</si>
  <si>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</si>
  <si>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</si>
  <si>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</si>
  <si>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</si>
  <si>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</si>
  <si>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</si>
  <si>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</si>
  <si>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</si>
  <si>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</si>
  <si>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</si>
  <si>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</si>
  <si>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</si>
  <si>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</si>
  <si>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</si>
  <si>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</si>
  <si>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</si>
  <si>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</si>
  <si>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</si>
  <si>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</si>
  <si>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</si>
  <si>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</si>
  <si>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</si>
  <si>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</si>
  <si>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</si>
  <si>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</si>
  <si>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</si>
  <si>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</si>
  <si>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</si>
  <si>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</si>
  <si>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</si>
  <si>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</si>
  <si>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</si>
  <si>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</si>
  <si>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</si>
  <si>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</si>
  <si>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</si>
  <si>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</si>
  <si>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</si>
  <si>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</si>
  <si>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</si>
  <si>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</si>
  <si>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</si>
  <si>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</si>
  <si>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</si>
  <si>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</si>
  <si>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</si>
  <si>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</si>
  <si>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</si>
  <si>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</si>
  <si>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</si>
  <si>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</si>
  <si>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</si>
  <si>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</si>
  <si>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</si>
  <si>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</si>
  <si>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</si>
  <si>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</si>
  <si>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</si>
  <si>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</si>
  <si>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</si>
  <si>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</si>
  <si>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</si>
  <si>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</si>
  <si>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</si>
  <si>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</si>
  <si>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</si>
  <si>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</si>
  <si>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</si>
  <si>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</si>
  <si>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</si>
  <si>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</si>
  <si>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</si>
  <si>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</si>
  <si>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</si>
  <si>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</si>
  <si>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</si>
  <si>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</si>
  <si>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</si>
  <si>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</si>
  <si>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</si>
  <si>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</si>
  <si>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</si>
  <si>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</si>
  <si>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</si>
  <si>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</si>
  <si>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</si>
  <si>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</si>
  <si>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</si>
  <si>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</si>
  <si>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</si>
  <si>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</si>
  <si>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</si>
  <si>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</si>
  <si>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</si>
  <si>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</si>
  <si>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</si>
  <si>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</si>
  <si>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</si>
  <si>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</si>
  <si>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</si>
  <si>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</si>
  <si>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</si>
  <si>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</si>
  <si>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</si>
  <si>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</si>
  <si>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</si>
  <si>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</si>
  <si>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</si>
  <si>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</si>
  <si>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</si>
  <si>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</si>
  <si>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</si>
  <si>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</si>
  <si>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</si>
  <si>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</si>
  <si>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</si>
  <si>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</si>
  <si>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</si>
  <si>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</si>
  <si>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</si>
  <si>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</si>
  <si>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</si>
  <si>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</si>
  <si>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</si>
  <si>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</si>
  <si>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</si>
  <si>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</si>
  <si>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</si>
  <si>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</si>
  <si>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</si>
  <si>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</si>
  <si>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</si>
  <si>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</si>
  <si>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</si>
  <si>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</si>
  <si>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</si>
  <si>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</si>
  <si>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</si>
  <si>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</si>
  <si>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</si>
  <si>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</si>
  <si>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</si>
  <si>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</si>
  <si>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</si>
  <si>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</si>
  <si>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</si>
  <si>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</si>
  <si>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</si>
  <si>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</si>
  <si>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</si>
  <si>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</si>
  <si>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</si>
  <si>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</si>
  <si>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</si>
  <si>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</si>
  <si>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</si>
  <si>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</si>
  <si>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</si>
  <si>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</si>
  <si>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</si>
  <si>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</si>
  <si>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</si>
  <si>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</si>
  <si>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</si>
  <si>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</si>
  <si>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</si>
  <si>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</si>
  <si>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</si>
  <si>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</si>
  <si>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</si>
  <si>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</si>
  <si>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</si>
  <si>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</si>
  <si>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</si>
  <si>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</si>
  <si>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</si>
  <si>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</si>
  <si>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</si>
  <si>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</si>
  <si>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</si>
  <si>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</si>
  <si>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</si>
  <si>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</si>
  <si>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</si>
  <si>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</si>
  <si>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</si>
  <si>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</si>
  <si>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</si>
  <si>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</si>
  <si>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</si>
  <si>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</si>
  <si>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</si>
  <si>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</si>
  <si>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</si>
  <si>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</si>
  <si>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</si>
  <si>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</si>
  <si>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</si>
  <si>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</si>
  <si>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</si>
  <si>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</si>
  <si>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</si>
  <si>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</si>
  <si>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</si>
  <si>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</si>
  <si>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</si>
  <si>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</si>
  <si>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</si>
  <si>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</si>
  <si>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</si>
  <si>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</si>
  <si>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</si>
  <si>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</si>
  <si>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</si>
  <si>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</si>
  <si>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</si>
  <si>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</si>
  <si>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</si>
  <si>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</si>
  <si>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</si>
  <si>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</si>
  <si>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</si>
  <si>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</si>
  <si>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</si>
  <si>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</si>
  <si>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</si>
  <si>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</si>
  <si>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</si>
  <si>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</si>
  <si>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</si>
  <si>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</si>
  <si>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</si>
  <si>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</si>
  <si>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</si>
  <si>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</si>
  <si>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</si>
  <si>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</si>
  <si>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</si>
  <si>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</si>
  <si>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</si>
  <si>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</si>
  <si>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</si>
  <si>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</si>
  <si>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</si>
  <si>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</si>
  <si>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</si>
  <si>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</si>
  <si>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</si>
  <si>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</si>
  <si>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</si>
  <si>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</si>
  <si>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</si>
  <si>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</si>
  <si>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</si>
  <si>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</si>
  <si>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</si>
  <si>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</si>
  <si>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</si>
  <si>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</si>
  <si>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</si>
  <si>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</si>
  <si>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</si>
  <si>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</si>
  <si>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</si>
  <si>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</si>
  <si>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</si>
  <si>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</si>
  <si>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</si>
  <si>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</si>
  <si>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</si>
  <si>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</si>
  <si>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</si>
  <si>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</si>
  <si>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</si>
  <si>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</si>
  <si>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</si>
  <si>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</si>
  <si>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</si>
  <si>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</si>
  <si>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</si>
  <si>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</si>
  <si>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</si>
  <si>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</si>
  <si>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</si>
  <si>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</si>
  <si>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</si>
  <si>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</si>
  <si>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</si>
  <si>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</si>
  <si>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</si>
  <si>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</si>
  <si>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</si>
  <si>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</si>
  <si>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</si>
  <si>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</si>
  <si>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</si>
  <si>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</si>
  <si>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</si>
  <si>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</si>
  <si>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</si>
  <si>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</si>
  <si>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</si>
  <si>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</si>
  <si>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</si>
  <si>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</si>
  <si>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</si>
  <si>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</si>
  <si>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</si>
  <si>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</si>
  <si>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</si>
  <si>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</si>
  <si>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</si>
  <si>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</si>
  <si>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</si>
  <si>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</si>
  <si>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</si>
  <si>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</si>
  <si>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</si>
  <si>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</si>
  <si>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</si>
  <si>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</si>
  <si>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</si>
  <si>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</si>
  <si>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</si>
  <si>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</si>
  <si>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</si>
  <si>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</si>
  <si>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</si>
  <si>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</si>
  <si>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</si>
  <si>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</si>
  <si>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</si>
  <si>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</si>
  <si>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</si>
  <si>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</si>
  <si>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</si>
  <si>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</si>
  <si>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</si>
  <si>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</si>
  <si>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</si>
  <si>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</si>
  <si>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</si>
  <si>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</si>
  <si>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</si>
  <si>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</si>
  <si>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</si>
  <si>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</si>
  <si>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</si>
  <si>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</si>
  <si>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</si>
  <si>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</si>
  <si>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</si>
  <si>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</si>
  <si>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</si>
  <si>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</si>
  <si>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</si>
  <si>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</si>
  <si>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</si>
  <si>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</si>
  <si>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</si>
  <si>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</si>
  <si>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</si>
  <si>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</si>
  <si>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</si>
  <si>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</si>
  <si>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</si>
  <si>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</si>
  <si>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</si>
  <si>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</si>
  <si>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</si>
  <si>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</si>
  <si>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</si>
  <si>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</si>
  <si>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</si>
  <si>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</si>
  <si>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</si>
  <si>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</si>
  <si>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</si>
  <si>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</si>
  <si>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</si>
  <si>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</si>
  <si>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</si>
  <si>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</si>
  <si>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</si>
  <si>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</si>
  <si>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</si>
  <si>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</si>
  <si>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</si>
  <si>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</si>
  <si>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</si>
  <si>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</si>
  <si>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</si>
  <si>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</si>
  <si>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</si>
  <si>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</si>
  <si>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</si>
  <si>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</si>
  <si>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</si>
  <si>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</si>
  <si>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</si>
  <si>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</si>
  <si>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</si>
  <si>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</si>
  <si>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</si>
  <si>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</si>
  <si>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</si>
  <si>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</si>
  <si>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</si>
  <si>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</si>
  <si>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</si>
  <si>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</si>
  <si>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</si>
  <si>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</si>
  <si>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</si>
  <si>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</si>
  <si>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</si>
  <si>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</si>
  <si>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</si>
  <si>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</si>
  <si>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</si>
  <si>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</si>
  <si>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</si>
  <si>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</si>
  <si>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</si>
  <si>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</si>
  <si>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</si>
  <si>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</si>
  <si>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</si>
  <si>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</si>
  <si>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</si>
  <si>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</si>
  <si>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</si>
  <si>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</si>
  <si>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</si>
  <si>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</si>
  <si>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</si>
  <si>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</si>
  <si>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</si>
  <si>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</si>
  <si>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</si>
  <si>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</si>
  <si>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</si>
  <si>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</si>
  <si>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</si>
  <si>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</si>
  <si>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</si>
  <si>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</si>
  <si>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</si>
  <si>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</si>
  <si>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</si>
  <si>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</si>
  <si>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</si>
  <si>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</si>
  <si>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</si>
  <si>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</si>
  <si>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</si>
  <si>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</si>
  <si>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</si>
  <si>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</si>
  <si>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</si>
  <si>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</si>
  <si>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</si>
  <si>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</si>
  <si>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</si>
  <si>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</si>
  <si>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</si>
  <si>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</si>
  <si>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</si>
  <si>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</si>
  <si>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</si>
  <si>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</si>
  <si>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</si>
  <si>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</si>
  <si>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</si>
  <si>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</si>
  <si>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</si>
  <si>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</si>
  <si>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</si>
  <si>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</si>
  <si>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</si>
  <si>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</si>
  <si>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</si>
  <si>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</si>
  <si>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</si>
  <si>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</si>
  <si>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</si>
  <si>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</si>
  <si>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</si>
  <si>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</si>
  <si>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</si>
  <si>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</si>
  <si>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</si>
  <si>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</si>
  <si>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</si>
  <si>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</si>
  <si>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</si>
  <si>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</si>
  <si>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</si>
  <si>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</si>
  <si>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</si>
  <si>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</si>
  <si>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</si>
  <si>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</si>
  <si>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</si>
  <si>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</si>
  <si>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</si>
  <si>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</si>
  <si>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</si>
  <si>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</si>
  <si>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</si>
  <si>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</si>
  <si>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</si>
  <si>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</si>
  <si>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</si>
  <si>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</si>
  <si>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</si>
  <si>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</si>
  <si>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</si>
  <si>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</si>
  <si>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</si>
  <si>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</si>
  <si>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</si>
  <si>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</si>
  <si>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</si>
  <si>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</si>
  <si>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</si>
  <si>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</si>
  <si>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</si>
  <si>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</si>
  <si>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</si>
  <si>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</si>
  <si>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</si>
  <si>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</si>
  <si>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</si>
  <si>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</si>
  <si>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</si>
  <si>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</si>
  <si>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</si>
  <si>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</si>
  <si>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</si>
  <si>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</si>
  <si>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</si>
  <si>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</si>
  <si>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</si>
  <si>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</si>
  <si>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</si>
  <si>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</si>
  <si>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</si>
  <si>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</si>
  <si>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</si>
  <si>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</si>
  <si>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</si>
  <si>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</si>
  <si>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</si>
  <si>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</si>
  <si>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</si>
  <si>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</si>
  <si>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</si>
  <si>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</si>
  <si>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</si>
  <si>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</si>
  <si>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</si>
  <si>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</si>
  <si>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</si>
  <si>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</si>
  <si>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</si>
  <si>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</si>
  <si>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</si>
  <si>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</si>
  <si>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</si>
  <si>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</si>
  <si>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</si>
  <si>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</si>
  <si>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</si>
  <si>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</si>
  <si>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</si>
  <si>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</si>
  <si>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</si>
  <si>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</si>
  <si>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</si>
  <si>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</si>
  <si>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</si>
  <si>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</si>
  <si>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</si>
  <si>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</si>
  <si>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</si>
  <si>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</si>
  <si>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</si>
  <si>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</si>
  <si>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</si>
  <si>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</si>
  <si>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</si>
  <si>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</si>
  <si>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</si>
  <si>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</si>
  <si>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</si>
  <si>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</si>
  <si>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</si>
  <si>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</si>
  <si>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</si>
  <si>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</si>
  <si>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</si>
  <si>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</si>
  <si>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</si>
  <si>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</si>
  <si>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</si>
  <si>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</si>
  <si>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</si>
  <si>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</si>
  <si>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</si>
  <si>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</si>
  <si>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</si>
  <si>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</si>
  <si>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</si>
  <si>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</si>
  <si>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</si>
  <si>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</si>
  <si>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</si>
  <si>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</si>
  <si>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</si>
  <si>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</si>
  <si>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</si>
  <si>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</si>
  <si>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</si>
  <si>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</si>
  <si>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</si>
  <si>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</si>
  <si>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</si>
  <si>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</si>
  <si>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</si>
  <si>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</si>
  <si>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</si>
  <si>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</si>
  <si>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</si>
  <si>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</si>
  <si>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</si>
  <si>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</si>
  <si>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</si>
  <si>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</si>
  <si>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</si>
  <si>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</si>
  <si>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</si>
  <si>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</si>
  <si>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</si>
  <si>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</si>
  <si>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</si>
  <si>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</si>
  <si>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</si>
  <si>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</si>
  <si>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</si>
  <si>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</si>
  <si>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</si>
  <si>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</si>
  <si>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</si>
  <si>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</si>
  <si>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</si>
  <si>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</si>
  <si>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</si>
  <si>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</si>
  <si>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</si>
  <si>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</si>
  <si>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</si>
  <si>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</si>
  <si>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</si>
  <si>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</si>
  <si>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</si>
  <si>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</si>
  <si>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</si>
  <si>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</si>
  <si>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</si>
  <si>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</si>
  <si>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</si>
  <si>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</si>
  <si>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</si>
  <si>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</si>
  <si>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</si>
  <si>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</si>
  <si>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</si>
  <si>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</si>
  <si>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</si>
  <si>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</si>
  <si>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</si>
  <si>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</si>
  <si>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</si>
  <si>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</si>
  <si>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</si>
  <si>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</si>
  <si>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</si>
  <si>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</si>
  <si>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</si>
  <si>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</si>
  <si>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</si>
  <si>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</si>
  <si>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</si>
  <si>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</si>
  <si>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</si>
  <si>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</si>
  <si>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</si>
  <si>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</si>
  <si>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</si>
  <si>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</si>
  <si>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</si>
  <si>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</si>
  <si>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</si>
  <si>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</si>
  <si>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</si>
  <si>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</si>
  <si>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</si>
  <si>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</si>
  <si>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</si>
  <si>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</si>
  <si>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</si>
  <si>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</si>
  <si>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</si>
  <si>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</si>
  <si>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</si>
  <si>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</si>
  <si>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</si>
  <si>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</si>
  <si>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</si>
  <si>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</si>
  <si>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</si>
  <si>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</si>
  <si>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</si>
  <si>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</si>
  <si>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</si>
  <si>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</si>
  <si>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</si>
  <si>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</si>
  <si>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</si>
  <si>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</si>
  <si>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</si>
  <si>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</si>
  <si>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</si>
  <si>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</si>
  <si>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</si>
  <si>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</si>
  <si>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</si>
  <si>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</si>
  <si>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</si>
  <si>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</si>
  <si>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</si>
  <si>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</si>
  <si>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</si>
  <si>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</si>
  <si>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</si>
  <si>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</si>
  <si>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</si>
  <si>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</si>
  <si>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</si>
  <si>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</si>
  <si>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</si>
  <si>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</si>
  <si>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</si>
  <si>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</si>
  <si>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</si>
  <si>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</si>
  <si>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</si>
  <si>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</si>
  <si>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</si>
  <si>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</si>
  <si>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</si>
  <si>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</si>
  <si>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</si>
  <si>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</si>
  <si>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</si>
  <si>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</si>
  <si>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</si>
  <si>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</si>
  <si>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</si>
  <si>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</si>
  <si>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</si>
  <si>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</si>
  <si>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</si>
  <si>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</si>
  <si>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</si>
  <si>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</si>
  <si>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</si>
  <si>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</si>
  <si>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</si>
  <si>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</si>
  <si>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</si>
  <si>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</si>
  <si>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</si>
  <si>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</si>
  <si>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</si>
  <si>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</si>
  <si>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</si>
  <si>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</si>
  <si>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</si>
  <si>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</si>
  <si>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</si>
  <si>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</si>
  <si>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</si>
  <si>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</si>
  <si>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</si>
  <si>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</si>
  <si>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</si>
  <si>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</si>
  <si>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</si>
  <si>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</si>
  <si>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</si>
  <si>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</si>
  <si>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</si>
  <si>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</si>
  <si>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</si>
  <si>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</si>
  <si>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</si>
  <si>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</si>
  <si>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</si>
  <si>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</si>
  <si>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</si>
  <si>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</si>
  <si>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</si>
  <si>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</si>
  <si>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</si>
  <si>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</si>
  <si>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</si>
  <si>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</si>
  <si>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</si>
  <si>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</si>
  <si>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</si>
  <si>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</si>
  <si>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</si>
  <si>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</si>
  <si>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</si>
  <si>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</si>
  <si>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</si>
  <si>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</si>
  <si>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</si>
  <si>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</si>
  <si>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</si>
  <si>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</si>
  <si>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</si>
  <si>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</si>
  <si>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</si>
  <si>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</si>
  <si>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</si>
  <si>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</si>
  <si>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</si>
  <si>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</si>
  <si>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</si>
  <si>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</si>
  <si>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</si>
  <si>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</si>
  <si>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</si>
  <si>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</si>
  <si>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</si>
  <si>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</si>
  <si>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</si>
  <si>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</si>
  <si>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</si>
  <si>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</si>
  <si>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</si>
  <si>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</si>
  <si>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</si>
  <si>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</si>
  <si>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</si>
  <si>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</si>
  <si>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</si>
  <si>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</si>
  <si>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</si>
  <si>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</si>
  <si>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</si>
  <si>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</si>
  <si>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</si>
  <si>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</si>
  <si>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</si>
  <si>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</si>
  <si>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</si>
  <si>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</si>
  <si>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</si>
  <si>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</si>
  <si>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</si>
  <si>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</si>
  <si>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</si>
  <si>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</si>
  <si>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</si>
  <si>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</si>
  <si>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</si>
  <si>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</si>
  <si>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</si>
  <si>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</si>
  <si>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</si>
  <si>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</si>
  <si>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</si>
  <si>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</si>
  <si>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</si>
  <si>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</si>
  <si>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</si>
  <si>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</si>
  <si>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</si>
  <si>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</si>
  <si>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</si>
  <si>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</si>
  <si>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</si>
  <si>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</si>
  <si>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</si>
  <si>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</si>
  <si>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</si>
  <si>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</si>
  <si>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</si>
  <si>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</si>
  <si>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</si>
  <si>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</si>
  <si>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</si>
  <si>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</si>
  <si>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</si>
  <si>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</si>
  <si>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</si>
  <si>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</si>
  <si>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</si>
  <si>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</si>
  <si>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</si>
  <si>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</si>
  <si>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</si>
  <si>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</si>
  <si>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</si>
  <si>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</si>
  <si>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</si>
  <si>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</si>
  <si>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</si>
  <si>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</si>
  <si>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</si>
  <si>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</si>
  <si>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</si>
  <si>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</si>
  <si>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</si>
  <si>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</si>
  <si>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</si>
  <si>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</si>
  <si>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</si>
  <si>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</si>
  <si>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</si>
  <si>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</si>
  <si>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</si>
  <si>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</si>
  <si>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</si>
  <si>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</si>
  <si>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</si>
  <si>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</si>
  <si>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</si>
  <si>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</si>
  <si>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</si>
  <si>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</si>
  <si>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</si>
  <si>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</si>
  <si>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</si>
  <si>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</si>
  <si>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</si>
  <si>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</si>
  <si>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</si>
  <si>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</si>
  <si>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</si>
  <si>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</si>
  <si>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</si>
  <si>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</si>
  <si>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</si>
  <si>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</si>
  <si>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</si>
  <si>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</si>
  <si>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</si>
  <si>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</si>
  <si>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</si>
  <si>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</si>
  <si>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</si>
  <si>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</si>
  <si>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</si>
  <si>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</si>
  <si>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</si>
  <si>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</si>
  <si>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</si>
  <si>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</si>
  <si>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</si>
  <si>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</si>
  <si>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</si>
  <si>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</si>
  <si>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</si>
  <si>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</si>
  <si>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</si>
  <si>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</si>
  <si>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</si>
  <si>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</si>
  <si>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</si>
  <si>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</si>
  <si>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</si>
  <si>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</si>
  <si>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</si>
  <si>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</si>
  <si>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</si>
  <si>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</si>
  <si>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</si>
  <si>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</si>
  <si>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</si>
  <si>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</si>
  <si>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</si>
  <si>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</si>
  <si>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</si>
  <si>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</si>
  <si>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</si>
  <si>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</si>
  <si>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</si>
  <si>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</si>
  <si>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</si>
  <si>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</si>
  <si>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</si>
  <si>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</si>
  <si>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</si>
  <si>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</si>
  <si>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</si>
  <si>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</si>
  <si>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</si>
  <si>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</si>
  <si>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</si>
  <si>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</si>
  <si>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</si>
  <si>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</si>
  <si>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</si>
  <si>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</si>
  <si>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</si>
  <si>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</si>
  <si>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</si>
  <si>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</si>
  <si>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</si>
  <si>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</si>
  <si>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</si>
  <si>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</si>
  <si>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</si>
  <si>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</si>
  <si>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</si>
  <si>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</si>
  <si>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</si>
  <si>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</si>
  <si>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</si>
  <si>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</si>
  <si>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</si>
  <si>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</si>
  <si>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</si>
  <si>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</si>
  <si>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</si>
  <si>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</si>
  <si>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</si>
  <si>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</si>
  <si>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</si>
  <si>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</si>
  <si>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</si>
  <si>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</si>
  <si>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</si>
  <si>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</si>
  <si>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</si>
  <si>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</si>
  <si>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</si>
  <si>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</si>
  <si>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</si>
  <si>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</si>
  <si>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</si>
  <si>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</si>
  <si>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</si>
  <si>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</si>
  <si>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</si>
  <si>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</si>
  <si>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</si>
  <si>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</si>
  <si>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</si>
  <si>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</si>
  <si>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</si>
  <si>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</si>
  <si>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</si>
  <si>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</si>
  <si>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</si>
  <si>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</si>
  <si>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</si>
  <si>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</si>
  <si>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</si>
  <si>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</si>
  <si>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</si>
  <si>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</si>
  <si>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</si>
  <si>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</si>
  <si>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</si>
  <si>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</si>
  <si>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</si>
  <si>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</si>
  <si>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</si>
  <si>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</si>
  <si>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</si>
  <si>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</si>
  <si>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</si>
  <si>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</si>
  <si>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</si>
  <si>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</si>
  <si>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</si>
  <si>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</si>
  <si>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</si>
  <si>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</si>
  <si>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</si>
  <si>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</si>
  <si>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</si>
  <si>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</si>
  <si>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</si>
  <si>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</si>
  <si>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</si>
  <si>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</si>
  <si>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</si>
  <si>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</si>
  <si>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</si>
  <si>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</si>
  <si>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</si>
  <si>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</si>
  <si>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</si>
  <si>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</si>
  <si>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</si>
  <si>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</si>
  <si>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</si>
  <si>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</si>
  <si>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</si>
  <si>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</si>
  <si>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</si>
  <si>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</si>
  <si>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</si>
  <si>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</si>
  <si>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</si>
  <si>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</si>
  <si>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</si>
  <si>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</si>
  <si>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</si>
  <si>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</si>
  <si>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</si>
  <si>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</si>
  <si>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</si>
  <si>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</si>
  <si>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</si>
  <si>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</si>
  <si>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</si>
  <si>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</si>
  <si>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</si>
  <si>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</si>
  <si>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</si>
  <si>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</si>
  <si>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</si>
  <si>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</si>
  <si>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</si>
  <si>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</si>
  <si>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</si>
  <si>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</si>
  <si>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</si>
  <si>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</si>
  <si>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</si>
  <si>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</si>
  <si>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</si>
  <si>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</si>
  <si>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</si>
  <si>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</si>
  <si>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</si>
  <si>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</si>
  <si>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</si>
  <si>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</si>
  <si>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</si>
  <si>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</si>
  <si>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</si>
  <si>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</si>
  <si>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</si>
  <si>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</si>
  <si>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</si>
  <si>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</si>
  <si>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</si>
  <si>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</si>
  <si>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</si>
  <si>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</si>
  <si>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</si>
  <si>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</si>
  <si>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</si>
  <si>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</si>
  <si>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</si>
  <si>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</si>
  <si>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</si>
  <si>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</si>
  <si>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</si>
  <si>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</si>
  <si>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</si>
  <si>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</si>
  <si>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</si>
  <si>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</si>
  <si>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</si>
  <si>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</si>
  <si>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</si>
  <si>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</si>
  <si>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</si>
  <si>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</si>
  <si>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</si>
  <si>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</si>
  <si>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</si>
  <si>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</si>
  <si>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</si>
  <si>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</si>
  <si>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</si>
  <si>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</si>
  <si>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</si>
  <si>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</si>
  <si>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</si>
  <si>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</si>
  <si>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</si>
  <si>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</si>
  <si>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</si>
  <si>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</si>
  <si>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</si>
  <si>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</si>
  <si>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</si>
  <si>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</si>
  <si>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</si>
  <si>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</si>
  <si>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</si>
  <si>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</si>
  <si>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</si>
  <si>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</si>
  <si>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</si>
  <si>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</si>
  <si>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</si>
  <si>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</si>
  <si>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</si>
  <si>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</si>
  <si>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</si>
  <si>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</si>
  <si>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</si>
  <si>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</si>
  <si>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</si>
  <si>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</si>
  <si>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</si>
  <si>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</si>
  <si>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</si>
  <si>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</si>
  <si>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</si>
  <si>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</si>
  <si>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</si>
  <si>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</si>
  <si>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</si>
  <si>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</si>
  <si>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</si>
  <si>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</si>
  <si>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</si>
  <si>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</si>
  <si>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</si>
  <si>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</si>
  <si>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</si>
  <si>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</si>
  <si>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</si>
  <si>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</si>
  <si>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</si>
  <si>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</si>
  <si>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</si>
  <si>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</si>
  <si>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</si>
  <si>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</si>
  <si>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</si>
  <si>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</si>
  <si>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</si>
  <si>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</si>
  <si>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</si>
  <si>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</si>
  <si>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</si>
  <si>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</si>
  <si>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</si>
  <si>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</si>
  <si>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</si>
  <si>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</si>
  <si>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</si>
  <si>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</si>
  <si>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</si>
  <si>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</si>
  <si>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</si>
  <si>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</si>
  <si>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</si>
  <si>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</si>
  <si>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</si>
  <si>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</si>
  <si>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</si>
  <si>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</si>
  <si>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</si>
  <si>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</si>
  <si>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</si>
  <si>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</si>
  <si>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</si>
  <si>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</si>
  <si>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</si>
  <si>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</si>
  <si>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</si>
  <si>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</si>
  <si>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</si>
  <si>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</si>
  <si>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</si>
  <si>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</si>
  <si>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</si>
  <si>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</si>
  <si>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</si>
  <si>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</si>
  <si>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</si>
  <si>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</si>
  <si>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</si>
  <si>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</si>
  <si>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</si>
  <si>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</si>
  <si>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</si>
  <si>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</si>
  <si>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</si>
  <si>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</si>
  <si>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</si>
  <si>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</si>
  <si>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</si>
  <si>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</si>
  <si>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</si>
  <si>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</si>
  <si>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</si>
  <si>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</si>
  <si>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</si>
  <si>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</si>
  <si>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</si>
  <si>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</si>
  <si>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</si>
  <si>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</si>
  <si>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</si>
  <si>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</si>
  <si>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</si>
  <si>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</si>
  <si>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</si>
  <si>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</si>
  <si>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</si>
  <si>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</si>
  <si>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</si>
  <si>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</si>
  <si>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</si>
  <si>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</si>
  <si>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</si>
  <si>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</si>
  <si>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</si>
  <si>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</si>
  <si>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</si>
  <si>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</si>
  <si>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</si>
  <si>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</si>
  <si>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</si>
  <si>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</si>
  <si>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</si>
  <si>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</si>
  <si>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</si>
  <si>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</si>
  <si>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</si>
  <si>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</si>
  <si>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</si>
  <si>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</si>
  <si>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</si>
  <si>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</si>
  <si>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</si>
  <si>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</si>
  <si>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</si>
  <si>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</si>
  <si>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</si>
  <si>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</si>
  <si>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</si>
  <si>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</si>
  <si>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</si>
  <si>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</si>
  <si>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</si>
  <si>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</si>
  <si>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</si>
  <si>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</si>
  <si>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</si>
  <si>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</si>
  <si>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</si>
  <si>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</si>
  <si>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</si>
  <si>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</si>
  <si>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</si>
  <si>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</si>
  <si>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</si>
  <si>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</si>
  <si>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</si>
  <si>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</si>
  <si>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</si>
  <si>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</si>
  <si>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</si>
  <si>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</si>
  <si>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</si>
  <si>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</si>
  <si>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</si>
  <si>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</si>
  <si>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</si>
  <si>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</si>
  <si>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</si>
  <si>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</si>
  <si>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</si>
  <si>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</si>
  <si>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</si>
  <si>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</si>
  <si>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</si>
  <si>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</si>
  <si>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</si>
  <si>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</si>
  <si>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</si>
  <si>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</si>
  <si>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</si>
  <si>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</si>
  <si>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</si>
  <si>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</si>
  <si>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</si>
  <si>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</si>
  <si>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</si>
  <si>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</si>
  <si>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</si>
  <si>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</si>
  <si>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</si>
  <si>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</si>
  <si>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</si>
  <si>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</si>
  <si>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</si>
  <si>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</si>
  <si>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</si>
  <si>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</si>
  <si>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</si>
  <si>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</si>
  <si>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</si>
  <si>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</si>
  <si>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</si>
  <si>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</si>
  <si>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</si>
  <si>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</si>
  <si>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</si>
  <si>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</si>
  <si>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</si>
  <si>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</si>
  <si>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</si>
  <si>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</si>
  <si>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</si>
  <si>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</si>
  <si>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</si>
  <si>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</si>
  <si>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</si>
  <si>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</si>
  <si>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</si>
  <si>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</si>
  <si>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</si>
  <si>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</si>
  <si>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</si>
  <si>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</si>
  <si>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</si>
  <si>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</si>
  <si>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</si>
  <si>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</si>
  <si>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</si>
  <si>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</si>
  <si>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</si>
  <si>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</si>
  <si>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</si>
  <si>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</si>
  <si>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</si>
  <si>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</si>
  <si>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</si>
  <si>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</si>
  <si>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</si>
  <si>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</si>
  <si>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</si>
  <si>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</si>
  <si>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</si>
  <si>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</si>
  <si>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</si>
  <si>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</si>
  <si>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</si>
  <si>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</si>
  <si>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</si>
  <si>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</si>
  <si>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</si>
  <si>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</si>
  <si>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</si>
  <si>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</si>
  <si>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</si>
  <si>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</si>
  <si>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</si>
  <si>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</si>
  <si>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</si>
  <si>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</si>
  <si>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</si>
  <si>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</si>
  <si>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</si>
  <si>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</si>
  <si>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</si>
  <si>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</si>
  <si>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</si>
  <si>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</si>
  <si>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</si>
  <si>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</si>
  <si>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</si>
  <si>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</si>
  <si>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</si>
  <si>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</si>
  <si>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</si>
  <si>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</si>
  <si>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</si>
  <si>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</si>
  <si>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</si>
  <si>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</si>
  <si>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</si>
  <si>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</si>
  <si>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</si>
  <si>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</si>
  <si>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</si>
  <si>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</si>
  <si>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</si>
  <si>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</si>
  <si>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</si>
  <si>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</si>
  <si>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</si>
  <si>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</si>
  <si>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</si>
  <si>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</si>
  <si>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</si>
  <si>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</si>
  <si>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</si>
  <si>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</si>
  <si>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</si>
  <si>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</si>
  <si>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</si>
  <si>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</si>
  <si>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</si>
  <si>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</si>
  <si>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</si>
  <si>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</si>
  <si>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</si>
  <si>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</si>
  <si>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</si>
  <si>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</si>
  <si>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</si>
  <si>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</si>
  <si>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</si>
  <si>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</si>
  <si>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</si>
  <si>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</si>
  <si>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</si>
  <si>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</si>
  <si>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</si>
  <si>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</si>
  <si>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</si>
  <si>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</si>
  <si>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</si>
  <si>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</si>
  <si>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</si>
  <si>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</si>
  <si>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</si>
  <si>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</si>
  <si>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</si>
  <si>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</si>
  <si>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</si>
  <si>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</si>
  <si>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</si>
  <si>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</si>
  <si>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</si>
  <si>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</si>
  <si>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</si>
  <si>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</si>
  <si>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</si>
  <si>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</si>
  <si>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</si>
  <si>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</si>
  <si>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</si>
  <si>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</si>
  <si>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</si>
  <si>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</si>
  <si>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</si>
  <si>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</si>
  <si>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</si>
  <si>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</si>
  <si>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</si>
  <si>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</si>
  <si>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</si>
  <si>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</si>
  <si>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</si>
  <si>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</si>
  <si>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</si>
  <si>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</si>
  <si>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</si>
  <si>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</si>
  <si>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</si>
  <si>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</si>
  <si>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</si>
  <si>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</si>
  <si>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</si>
  <si>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</si>
  <si>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</si>
  <si>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</si>
  <si>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</si>
  <si>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</si>
  <si>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</si>
  <si>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</si>
  <si>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</si>
  <si>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</si>
  <si>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</si>
  <si>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</si>
  <si>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</si>
  <si>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</si>
  <si>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</si>
  <si>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</si>
  <si>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</si>
  <si>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</si>
  <si>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</si>
  <si>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</si>
  <si>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</si>
  <si>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</si>
  <si>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</si>
  <si>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</si>
  <si>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</si>
  <si>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</si>
  <si>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</si>
  <si>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</si>
  <si>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</si>
  <si>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</si>
  <si>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</si>
  <si>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</si>
  <si>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</si>
  <si>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</si>
  <si>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</si>
  <si>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</si>
  <si>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</si>
  <si>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</si>
  <si>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</si>
  <si>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</si>
  <si>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</si>
  <si>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</si>
  <si>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</si>
  <si>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</si>
  <si>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</si>
  <si>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</si>
  <si>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</si>
  <si>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</si>
  <si>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</si>
  <si>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</si>
  <si>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</si>
  <si>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</si>
  <si>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</si>
  <si>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</si>
  <si>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</si>
  <si>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</si>
  <si>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</si>
  <si>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</si>
  <si>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</si>
  <si>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</si>
  <si>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</si>
  <si>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</si>
  <si>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</si>
  <si>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</si>
  <si>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</si>
  <si>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</si>
  <si>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</si>
  <si>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</si>
  <si>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</si>
  <si>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</si>
  <si>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</si>
  <si>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</si>
  <si>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</si>
  <si>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</si>
  <si>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</si>
  <si>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</si>
  <si>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</si>
  <si>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</si>
  <si>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</si>
  <si>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</si>
  <si>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</si>
  <si>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</si>
  <si>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</si>
  <si>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</si>
  <si>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</si>
  <si>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</si>
  <si>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</si>
  <si>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</si>
  <si>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</si>
  <si>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</si>
  <si>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</si>
  <si>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</si>
  <si>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</si>
  <si>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</si>
  <si>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</si>
  <si>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</si>
  <si>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</si>
  <si>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</si>
  <si>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</si>
  <si>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</si>
  <si>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</si>
  <si>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</si>
  <si>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</si>
  <si>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</si>
  <si>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</si>
  <si>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</si>
  <si>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</si>
  <si>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</si>
  <si>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</si>
  <si>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</si>
  <si>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</si>
  <si>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</si>
  <si>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</si>
  <si>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</si>
  <si>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</si>
  <si>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</si>
  <si>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</si>
  <si>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</si>
  <si>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</si>
  <si>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</si>
  <si>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</si>
  <si>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</si>
  <si>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</si>
  <si>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</si>
  <si>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</si>
  <si>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</si>
  <si>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</si>
  <si>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</si>
  <si>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</si>
  <si>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</si>
  <si>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</si>
  <si>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</si>
  <si>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</si>
  <si>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</si>
  <si>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</si>
  <si>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</si>
  <si>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</si>
  <si>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</si>
  <si>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</si>
  <si>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</si>
  <si>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</si>
  <si>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</si>
  <si>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</si>
  <si>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</si>
  <si>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</si>
  <si>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</si>
  <si>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</si>
  <si>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</si>
  <si>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</si>
  <si>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</si>
  <si>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</si>
  <si>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</si>
  <si>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</si>
  <si>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</si>
  <si>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</si>
  <si>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</si>
  <si>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</si>
  <si>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</si>
  <si>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</si>
  <si>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</si>
  <si>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</si>
  <si>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</si>
  <si>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</si>
  <si>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</si>
  <si>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</si>
  <si>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</si>
  <si>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</si>
  <si>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</si>
  <si>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</si>
  <si>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</si>
  <si>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</si>
  <si>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</si>
  <si>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</si>
  <si>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</si>
  <si>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</si>
  <si>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</si>
  <si>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</si>
  <si>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</si>
  <si>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</si>
  <si>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</si>
  <si>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</si>
  <si>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</si>
  <si>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</si>
  <si>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</si>
  <si>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</si>
  <si>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</si>
  <si>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</si>
  <si>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</si>
  <si>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</si>
  <si>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</si>
  <si>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</si>
  <si>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</si>
  <si>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</si>
  <si>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</si>
  <si>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</si>
  <si>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</si>
  <si>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</si>
  <si>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</si>
  <si>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</si>
  <si>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</si>
  <si>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</si>
  <si>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</si>
  <si>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</si>
  <si>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</si>
  <si>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</si>
  <si>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</si>
  <si>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</si>
  <si>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</si>
  <si>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</si>
  <si>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</si>
  <si>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</si>
  <si>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</si>
  <si>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</si>
  <si>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</si>
  <si>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</si>
  <si>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</si>
  <si>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</si>
  <si>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</si>
  <si>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</si>
  <si>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</si>
  <si>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</si>
  <si>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</si>
  <si>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</si>
  <si>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</si>
  <si>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</si>
  <si>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</si>
  <si>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</si>
  <si>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</si>
  <si>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</si>
  <si>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</si>
  <si>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</si>
  <si>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</si>
  <si>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</si>
  <si>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</si>
  <si>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</si>
  <si>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</si>
  <si>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</si>
  <si>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</si>
  <si>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</si>
  <si>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</si>
  <si>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</si>
  <si>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</si>
  <si>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</si>
  <si>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</si>
  <si>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</si>
  <si>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</si>
  <si>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</si>
  <si>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</si>
  <si>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</si>
  <si>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</si>
  <si>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</si>
  <si>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</si>
  <si>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</si>
  <si>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</si>
  <si>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</si>
  <si>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</si>
  <si>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</si>
  <si>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</si>
  <si>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</si>
  <si>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</si>
  <si>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</si>
  <si>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</si>
  <si>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</si>
  <si>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</si>
  <si>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</si>
  <si>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</si>
  <si>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</si>
  <si>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</si>
  <si>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</si>
  <si>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</si>
  <si>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</si>
  <si>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</si>
  <si>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</si>
  <si>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</si>
  <si>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</si>
  <si>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</si>
  <si>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</si>
  <si>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</si>
  <si>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</si>
  <si>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</si>
  <si>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</si>
  <si>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</si>
  <si>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</si>
  <si>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</si>
  <si>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</si>
  <si>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</si>
  <si>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</si>
  <si>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</si>
  <si>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</si>
  <si>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</si>
  <si>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</si>
  <si>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</si>
  <si>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</si>
  <si>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</si>
  <si>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</si>
  <si>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</si>
  <si>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</si>
  <si>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</si>
  <si>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</si>
  <si>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</si>
  <si>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</si>
  <si>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</si>
  <si>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</si>
  <si>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</si>
  <si>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</si>
  <si>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</si>
  <si>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</si>
  <si>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</si>
  <si>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</si>
  <si>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</si>
  <si>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</si>
  <si>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</si>
  <si>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</si>
  <si>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</si>
  <si>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</si>
  <si>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</si>
  <si>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</si>
  <si>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</si>
  <si>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</si>
  <si>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</si>
  <si>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</si>
  <si>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</si>
  <si>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</si>
  <si>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</si>
  <si>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</si>
  <si>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</si>
  <si>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</si>
  <si>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</si>
  <si>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</si>
  <si>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</si>
  <si>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</si>
  <si>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</si>
  <si>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</si>
  <si>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</si>
  <si>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</si>
  <si>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</si>
  <si>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</si>
  <si>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</si>
  <si>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</si>
  <si>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</si>
  <si>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</si>
  <si>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</si>
  <si>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</si>
  <si>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</si>
  <si>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</si>
  <si>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</si>
  <si>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</si>
  <si>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</si>
  <si>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</si>
  <si>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</si>
  <si>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</si>
  <si>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</si>
  <si>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</si>
  <si>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</si>
  <si>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</si>
  <si>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</si>
  <si>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</si>
  <si>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</si>
  <si>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</si>
  <si>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</si>
  <si>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</si>
  <si>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</si>
  <si>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</si>
  <si>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</si>
  <si>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</si>
  <si>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</si>
  <si>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</si>
  <si>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</si>
  <si>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</si>
  <si>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</si>
  <si>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</si>
  <si>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</si>
  <si>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</si>
  <si>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</si>
  <si>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</si>
  <si>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</si>
  <si>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</si>
  <si>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</si>
  <si>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</si>
  <si>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</si>
  <si>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</si>
  <si>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</si>
  <si>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</si>
  <si>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</si>
  <si>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</si>
  <si>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</si>
  <si>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</si>
  <si>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</si>
  <si>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</si>
  <si>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</si>
  <si>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</si>
  <si>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</si>
  <si>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</si>
  <si>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</si>
  <si>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</si>
  <si>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</si>
  <si>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</si>
  <si>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</si>
  <si>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</si>
  <si>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</si>
  <si>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</si>
  <si>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</si>
  <si>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</si>
  <si>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</si>
  <si>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</si>
  <si>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</si>
  <si>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</si>
  <si>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</si>
  <si>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</si>
  <si>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</si>
  <si>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</si>
  <si>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</si>
  <si>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</si>
  <si>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</si>
  <si>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</si>
  <si>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</si>
  <si>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</si>
  <si>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</si>
  <si>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</si>
  <si>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</si>
  <si>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</si>
  <si>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</si>
  <si>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</si>
  <si>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</si>
  <si>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</si>
  <si>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</si>
  <si>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</si>
  <si>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</si>
  <si>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</si>
  <si>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</si>
  <si>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</si>
  <si>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</si>
  <si>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</si>
  <si>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</si>
  <si>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</si>
  <si>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</si>
  <si>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</si>
  <si>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</si>
  <si>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</si>
  <si>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</si>
  <si>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</si>
  <si>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</si>
  <si>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</si>
  <si>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</si>
  <si>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</si>
  <si>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</si>
  <si>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</si>
  <si>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</si>
  <si>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</si>
  <si>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</si>
  <si>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</si>
  <si>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</si>
  <si>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</si>
  <si>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</si>
  <si>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</si>
  <si>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</si>
  <si>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</si>
  <si>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</si>
  <si>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</si>
  <si>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</si>
  <si>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</si>
  <si>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</si>
  <si>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</si>
  <si>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</si>
  <si>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</si>
  <si>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</si>
  <si>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</si>
  <si>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</si>
  <si>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</si>
  <si>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</si>
  <si>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</si>
  <si>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</si>
  <si>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</si>
  <si>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</si>
  <si>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</si>
  <si>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</si>
  <si>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</si>
  <si>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</si>
  <si>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</si>
  <si>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</si>
  <si>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</si>
  <si>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</si>
  <si>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</si>
  <si>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</si>
  <si>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</si>
  <si>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</si>
  <si>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</si>
  <si>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</si>
  <si>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</si>
  <si>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</si>
  <si>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</si>
  <si>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</si>
  <si>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</si>
  <si>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</si>
  <si>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</si>
  <si>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</si>
  <si>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</si>
  <si>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</si>
  <si>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</si>
  <si>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</si>
  <si>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</si>
  <si>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</si>
  <si>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</si>
  <si>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</si>
  <si>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</si>
  <si>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</si>
  <si>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</si>
  <si>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</si>
  <si>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</si>
  <si>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</si>
  <si>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</si>
  <si>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</si>
  <si>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</si>
  <si>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</si>
  <si>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</si>
  <si>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</si>
  <si>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</si>
  <si>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</si>
  <si>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</si>
  <si>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</si>
  <si>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</si>
  <si>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</si>
  <si>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</si>
  <si>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</si>
  <si>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</si>
  <si>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</si>
  <si>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</si>
  <si>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</si>
  <si>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</si>
  <si>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</si>
  <si>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</si>
  <si>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</si>
  <si>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</si>
  <si>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</si>
  <si>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</si>
  <si>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</si>
  <si>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</si>
  <si>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</si>
  <si>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</si>
  <si>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</si>
  <si>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</si>
  <si>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</si>
  <si>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</si>
  <si>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</si>
  <si>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</si>
  <si>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</si>
  <si>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</si>
  <si>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</si>
  <si>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</si>
  <si>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</si>
  <si>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</si>
  <si>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</si>
  <si>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</si>
  <si>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</si>
  <si>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</si>
  <si>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</si>
  <si>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</si>
  <si>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</si>
  <si>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</si>
  <si>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</si>
  <si>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</si>
  <si>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</si>
  <si>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</si>
  <si>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</si>
  <si>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</si>
  <si>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</si>
  <si>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</si>
  <si>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</si>
  <si>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</si>
  <si>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</si>
  <si>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</si>
  <si>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</si>
  <si>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</si>
  <si>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</si>
  <si>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</si>
  <si>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</si>
  <si>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</si>
  <si>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</si>
  <si>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</si>
  <si>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</si>
  <si>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</si>
  <si>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</si>
  <si>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</si>
  <si>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</si>
  <si>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</si>
  <si>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</si>
  <si>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</si>
  <si>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</si>
  <si>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</si>
  <si>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</si>
  <si>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</si>
  <si>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</si>
  <si>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</si>
  <si>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</si>
  <si>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</si>
  <si>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</si>
  <si>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</si>
  <si>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</si>
  <si>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</si>
  <si>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</si>
  <si>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</si>
  <si>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</si>
  <si>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</si>
  <si>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</si>
  <si>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</si>
  <si>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</si>
  <si>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</si>
  <si>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</si>
  <si>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</si>
  <si>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</si>
  <si>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</si>
  <si>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</si>
  <si>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</si>
  <si>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</si>
  <si>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</si>
  <si>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</si>
  <si>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</si>
  <si>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</si>
  <si>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</si>
  <si>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</si>
  <si>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</si>
  <si>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</si>
  <si>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</si>
  <si>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</si>
  <si>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</si>
  <si>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</si>
  <si>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</si>
  <si>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</si>
  <si>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</si>
  <si>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</si>
  <si>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</si>
  <si>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</si>
  <si>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</si>
  <si>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</si>
  <si>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</si>
  <si>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</si>
  <si>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</si>
  <si>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</si>
  <si>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</si>
  <si>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</si>
  <si>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</si>
  <si>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</si>
  <si>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</si>
  <si>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</si>
  <si>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</si>
  <si>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</si>
  <si>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</si>
  <si>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</si>
  <si>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</si>
  <si>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</si>
  <si>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</si>
  <si>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</si>
  <si>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</si>
  <si>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</si>
  <si>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</si>
  <si>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</si>
  <si>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</si>
  <si>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</si>
  <si>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</si>
  <si>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</si>
  <si>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</si>
  <si>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</si>
  <si>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</si>
  <si>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</si>
  <si>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</si>
  <si>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</si>
  <si>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</si>
  <si>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</si>
  <si>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</si>
  <si>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</si>
  <si>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</si>
  <si>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</si>
  <si>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</si>
  <si>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</si>
  <si>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</si>
  <si>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</si>
  <si>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</si>
  <si>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</si>
  <si>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</si>
  <si>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</si>
  <si>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</si>
  <si>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</si>
  <si>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</si>
  <si>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</si>
  <si>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</si>
  <si>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</si>
  <si>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</si>
  <si>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</si>
  <si>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</si>
  <si>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</si>
  <si>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</si>
  <si>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</si>
  <si>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</si>
  <si>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</si>
  <si>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</si>
  <si>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</si>
  <si>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</si>
  <si>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</si>
  <si>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</si>
  <si>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</si>
  <si>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</si>
  <si>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</si>
  <si>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</si>
  <si>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</si>
  <si>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</si>
  <si>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</si>
  <si>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</si>
  <si>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</si>
  <si>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</si>
  <si>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</si>
  <si>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</si>
  <si>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</si>
  <si>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</si>
  <si>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</si>
  <si>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</si>
  <si>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</si>
  <si>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</si>
  <si>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</si>
  <si>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</si>
  <si>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</si>
  <si>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</si>
  <si>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</si>
  <si>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</si>
  <si>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</si>
  <si>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</si>
  <si>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</si>
  <si>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</si>
  <si>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</si>
  <si>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</si>
  <si>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</si>
  <si>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</si>
  <si>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</si>
  <si>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</si>
  <si>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</si>
  <si>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</si>
  <si>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</si>
  <si>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</si>
  <si>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</si>
  <si>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</si>
  <si>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</si>
  <si>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</si>
  <si>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</si>
  <si>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</si>
  <si>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</si>
  <si>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</si>
  <si>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</si>
  <si>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</si>
  <si>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</si>
  <si>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</si>
  <si>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</si>
  <si>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</si>
  <si>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</si>
  <si>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</si>
  <si>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</si>
  <si>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</si>
  <si>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</si>
  <si>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</si>
  <si>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</si>
  <si>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</si>
  <si>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</si>
  <si>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</si>
  <si>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</si>
  <si>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</si>
  <si>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</si>
  <si>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</si>
  <si>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</si>
  <si>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</si>
  <si>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</si>
  <si>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</si>
  <si>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</si>
  <si>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</si>
  <si>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</si>
  <si>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</si>
  <si>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</si>
  <si>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</si>
  <si>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</si>
  <si>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</si>
  <si>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</si>
  <si>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</si>
  <si>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</si>
  <si>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</si>
  <si>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</si>
  <si>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</si>
  <si>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</si>
  <si>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</si>
  <si>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</si>
  <si>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</si>
  <si>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</si>
  <si>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</si>
  <si>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</si>
  <si>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</si>
  <si>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</si>
  <si>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</si>
  <si>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</si>
  <si>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</si>
  <si>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</si>
  <si>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</si>
  <si>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</si>
  <si>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</si>
  <si>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</si>
  <si>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</si>
  <si>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</si>
  <si>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</si>
  <si>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</si>
  <si>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</si>
  <si>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</si>
  <si>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</si>
  <si>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</si>
  <si>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</si>
  <si>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</si>
  <si>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</si>
  <si>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</si>
  <si>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</si>
  <si>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</si>
  <si>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</si>
  <si>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</si>
  <si>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</si>
  <si>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</si>
  <si>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</si>
  <si>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</si>
  <si>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</si>
  <si>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</si>
  <si>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</si>
  <si>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</si>
  <si>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</si>
  <si>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</si>
  <si>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</si>
  <si>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</si>
  <si>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</si>
  <si>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</si>
  <si>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</si>
  <si>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</si>
  <si>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</si>
  <si>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</si>
  <si>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</si>
  <si>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</si>
  <si>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</si>
  <si>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</si>
  <si>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</si>
  <si>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</si>
  <si>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</si>
  <si>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</si>
  <si>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</si>
  <si>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</si>
  <si>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</si>
  <si>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</si>
  <si>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</si>
  <si>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</si>
  <si>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</si>
  <si>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</si>
  <si>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</si>
  <si>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</si>
  <si>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</si>
  <si>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</si>
  <si>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</si>
  <si>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</si>
  <si>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</si>
  <si>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</si>
  <si>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</si>
  <si>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</si>
  <si>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</si>
  <si>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</si>
  <si>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</si>
  <si>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</si>
  <si>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</si>
  <si>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</si>
  <si>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</si>
  <si>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</si>
  <si>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</si>
  <si>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</si>
  <si>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</si>
  <si>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</si>
  <si>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</si>
  <si>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</si>
  <si>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</si>
  <si>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</si>
  <si>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</si>
  <si>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</si>
  <si>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</si>
  <si>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</si>
  <si>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</si>
  <si>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</si>
  <si>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</si>
  <si>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</si>
  <si>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</si>
  <si>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</si>
  <si>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</si>
  <si>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</si>
  <si>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</si>
  <si>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</si>
  <si>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</si>
  <si>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</si>
  <si>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</si>
  <si>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</si>
  <si>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</si>
  <si>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</si>
  <si>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</si>
  <si>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</si>
  <si>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</si>
  <si>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</si>
  <si>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</si>
  <si>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</si>
  <si>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</si>
  <si>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</si>
  <si>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</si>
  <si>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</si>
  <si>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</si>
  <si>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</si>
  <si>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</si>
  <si>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</si>
  <si>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</si>
  <si>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</si>
  <si>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</si>
  <si>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</si>
  <si>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</si>
  <si>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</si>
  <si>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</si>
  <si>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</si>
  <si>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</si>
  <si>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</si>
  <si>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</si>
  <si>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</si>
  <si>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</si>
  <si>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</si>
  <si>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</si>
  <si>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</si>
  <si>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</si>
  <si>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</si>
  <si>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</si>
  <si>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</si>
  <si>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</si>
  <si>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</si>
  <si>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</si>
  <si>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</si>
  <si>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</si>
  <si>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</si>
  <si>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</si>
  <si>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</si>
  <si>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</si>
  <si>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</si>
  <si>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</si>
  <si>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</si>
  <si>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</si>
  <si>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</si>
  <si>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</si>
  <si>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</si>
  <si>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</si>
  <si>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</si>
  <si>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</si>
  <si>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</si>
  <si>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</si>
  <si>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</si>
  <si>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</si>
  <si>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</si>
  <si>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</si>
  <si>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</si>
  <si>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</si>
  <si>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</si>
  <si>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</si>
  <si>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</si>
  <si>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</si>
  <si>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</si>
  <si>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</si>
  <si>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</si>
  <si>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</si>
  <si>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</si>
  <si>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</si>
  <si>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</si>
  <si>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</si>
  <si>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</si>
  <si>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</si>
  <si>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</si>
  <si>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</si>
  <si>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</si>
  <si>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</si>
  <si>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</si>
  <si>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</si>
  <si>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</si>
  <si>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</si>
  <si>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</si>
  <si>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</si>
  <si>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</si>
  <si>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</si>
  <si>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</si>
  <si>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</si>
  <si>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</si>
  <si>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</si>
  <si>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</si>
  <si>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</si>
  <si>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</si>
  <si>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</si>
  <si>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</si>
  <si>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</si>
  <si>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</si>
  <si>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</si>
  <si>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</si>
  <si>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</si>
  <si>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</si>
  <si>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</si>
  <si>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</si>
  <si>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</si>
  <si>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</si>
  <si>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</si>
  <si>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</si>
  <si>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</si>
  <si>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</si>
  <si>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</si>
  <si>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</si>
  <si>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</si>
  <si>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</si>
  <si>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</si>
  <si>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</si>
  <si>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</si>
  <si>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</si>
  <si>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</si>
  <si>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</si>
  <si>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</si>
  <si>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</si>
  <si>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</si>
  <si>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</si>
  <si>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</si>
  <si>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</si>
  <si>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</si>
  <si>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</si>
  <si>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</si>
  <si>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</si>
  <si>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</si>
  <si>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</si>
  <si>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</si>
  <si>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</si>
  <si>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</si>
  <si>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</si>
  <si>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</si>
  <si>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</si>
  <si>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</si>
  <si>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</si>
  <si>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</si>
  <si>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</si>
  <si>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</si>
  <si>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</si>
  <si>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</si>
  <si>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</si>
  <si>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</si>
  <si>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</si>
  <si>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</si>
  <si>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</si>
  <si>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</si>
  <si>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</si>
  <si>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</si>
  <si>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</si>
  <si>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</si>
  <si>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</si>
  <si>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</si>
  <si>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</si>
  <si>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</si>
  <si>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</si>
  <si>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</si>
  <si>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</si>
  <si>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</si>
  <si>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</si>
  <si>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</si>
  <si>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</si>
  <si>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</si>
  <si>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</si>
  <si>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</si>
  <si>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</si>
  <si>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</si>
  <si>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</si>
  <si>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</si>
  <si>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</si>
  <si>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</si>
  <si>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</si>
  <si>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</si>
  <si>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</si>
  <si>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</si>
  <si>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</si>
  <si>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</si>
  <si>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</si>
  <si>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</si>
  <si>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</si>
  <si>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</si>
  <si>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</si>
  <si>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</si>
  <si>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</si>
  <si>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</si>
  <si>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</si>
  <si>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</si>
  <si>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</si>
  <si>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</si>
  <si>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</si>
  <si>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</si>
  <si>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</si>
  <si>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</si>
  <si>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</si>
  <si>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</si>
  <si>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</si>
  <si>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</si>
  <si>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</si>
  <si>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</si>
  <si>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</si>
  <si>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</si>
  <si>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</si>
  <si>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</si>
  <si>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</si>
  <si>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</si>
  <si>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</si>
  <si>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</si>
  <si>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</si>
  <si>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</si>
  <si>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</si>
  <si>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</si>
  <si>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</si>
  <si>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</si>
  <si>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</si>
  <si>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</si>
  <si>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</si>
  <si>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</si>
  <si>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</si>
  <si>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</si>
  <si>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</si>
  <si>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</si>
  <si>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</si>
  <si>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</si>
  <si>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</si>
  <si>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</si>
  <si>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</si>
  <si>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</si>
  <si>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</si>
  <si>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</si>
  <si>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</si>
  <si>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</si>
  <si>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</si>
  <si>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</si>
  <si>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</si>
  <si>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</si>
  <si>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</si>
  <si>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</si>
  <si>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</si>
  <si>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</si>
  <si>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</si>
  <si>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</si>
  <si>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</si>
  <si>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</si>
  <si>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</si>
  <si>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</si>
  <si>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</si>
  <si>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</si>
  <si>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</si>
  <si>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</si>
  <si>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</si>
  <si>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</si>
  <si>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</si>
  <si>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</si>
  <si>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</si>
  <si>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</si>
  <si>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</si>
  <si>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</si>
  <si>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</si>
  <si>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</si>
  <si>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</si>
  <si>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</si>
  <si>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</si>
  <si>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</si>
  <si>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</si>
  <si>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</si>
  <si>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</si>
  <si>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</si>
  <si>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</si>
  <si>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</si>
  <si>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</si>
  <si>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</si>
  <si>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</si>
  <si>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</si>
  <si>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</si>
  <si>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</si>
  <si>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</si>
  <si>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</si>
  <si>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</si>
  <si>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</si>
  <si>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</si>
  <si>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</si>
  <si>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</si>
  <si>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</si>
  <si>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</si>
  <si>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</si>
  <si>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</si>
  <si>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</si>
  <si>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</si>
  <si>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</si>
  <si>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</si>
  <si>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</si>
  <si>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</si>
  <si>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</si>
  <si>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</si>
  <si>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</si>
  <si>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</si>
  <si>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</si>
  <si>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</si>
  <si>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</si>
  <si>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</si>
  <si>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</si>
  <si>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</si>
  <si>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</si>
  <si>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</si>
  <si>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</si>
  <si>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</si>
  <si>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</si>
  <si>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</si>
  <si>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</si>
  <si>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</si>
  <si>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</si>
  <si>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</si>
  <si>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</si>
  <si>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</si>
  <si>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</si>
  <si>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</si>
  <si>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</si>
  <si>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</si>
  <si>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</si>
  <si>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</si>
  <si>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</si>
  <si>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</si>
  <si>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</si>
  <si>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</si>
  <si>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</si>
  <si>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</si>
  <si>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</si>
  <si>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</si>
  <si>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</si>
  <si>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</si>
  <si>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</si>
  <si>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</si>
  <si>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</si>
  <si>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</si>
  <si>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</si>
  <si>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</si>
  <si>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</si>
  <si>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</si>
  <si>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</si>
  <si>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</si>
  <si>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</si>
  <si>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</si>
  <si>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</si>
  <si>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</si>
  <si>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</si>
  <si>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</si>
  <si>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</si>
  <si>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</si>
  <si>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</si>
  <si>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</si>
  <si>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</si>
  <si>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</si>
  <si>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</si>
  <si>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</si>
  <si>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</si>
  <si>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</si>
  <si>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</si>
  <si>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</si>
  <si>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</si>
  <si>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</si>
  <si>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</si>
  <si>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</si>
  <si>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</si>
  <si>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</si>
  <si>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</si>
  <si>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</si>
  <si>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</si>
  <si>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</si>
  <si>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</si>
  <si>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</si>
  <si>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</si>
  <si>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</si>
  <si>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</si>
  <si>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</si>
  <si>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</si>
  <si>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</si>
  <si>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</si>
  <si>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</si>
  <si>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</si>
  <si>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</si>
  <si>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</si>
  <si>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</si>
  <si>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</si>
  <si>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</si>
  <si>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</si>
  <si>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</si>
  <si>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</si>
  <si>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</si>
  <si>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</si>
  <si>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</si>
  <si>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</si>
  <si>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</si>
  <si>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</si>
  <si>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</si>
  <si>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</si>
  <si>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</si>
  <si>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</si>
  <si>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</si>
  <si>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</si>
  <si>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</si>
  <si>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</si>
  <si>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</si>
  <si>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</si>
  <si>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</si>
  <si>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</si>
  <si>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</si>
  <si>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</si>
  <si>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</si>
  <si>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</si>
  <si>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</si>
  <si>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</si>
  <si>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</si>
  <si>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</si>
  <si>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</si>
  <si>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</si>
  <si>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</si>
  <si>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</si>
  <si>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</si>
  <si>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</si>
  <si>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</si>
  <si>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</si>
  <si>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</si>
  <si>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</si>
  <si>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</si>
  <si>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</si>
  <si>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</si>
  <si>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</si>
  <si>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</si>
  <si>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</si>
  <si>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</si>
  <si>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</si>
  <si>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</si>
  <si>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</si>
  <si>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</si>
  <si>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</si>
  <si>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</si>
  <si>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</si>
  <si>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</si>
  <si>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</si>
  <si>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</si>
  <si>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</si>
  <si>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</si>
  <si>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</si>
  <si>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</si>
  <si>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</si>
  <si>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</si>
  <si>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</si>
  <si>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</si>
  <si>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</si>
  <si>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</si>
  <si>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</si>
  <si>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</si>
  <si>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</si>
  <si>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</si>
  <si>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</si>
  <si>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</si>
  <si>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</si>
  <si>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</si>
  <si>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</si>
  <si>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</si>
  <si>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</si>
  <si>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</si>
  <si>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</si>
  <si>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</si>
  <si>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</si>
  <si>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</si>
  <si>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</si>
  <si>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</si>
  <si>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</si>
  <si>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</si>
  <si>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</si>
  <si>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</si>
  <si>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</si>
  <si>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</si>
  <si>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</si>
  <si>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</si>
  <si>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</si>
  <si>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</si>
  <si>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</si>
  <si>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</si>
  <si>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</si>
  <si>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</si>
  <si>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</si>
  <si>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</si>
  <si>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</si>
  <si>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</si>
  <si>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</si>
  <si>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</si>
  <si>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</si>
  <si>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</si>
  <si>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</si>
  <si>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</si>
  <si>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</si>
  <si>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</si>
  <si>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</si>
  <si>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</si>
  <si>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</si>
  <si>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</si>
  <si>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</si>
  <si>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</si>
  <si>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</si>
  <si>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</si>
  <si>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</si>
  <si>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</si>
  <si>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</si>
  <si>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</si>
  <si>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</si>
  <si>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</si>
  <si>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</si>
  <si>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</si>
  <si>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</si>
  <si>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</si>
  <si>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</si>
  <si>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</si>
  <si>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</si>
  <si>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</si>
  <si>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</si>
  <si>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</si>
  <si>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</si>
  <si>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</si>
  <si>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</si>
  <si>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</si>
  <si>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</si>
  <si>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</si>
  <si>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</si>
  <si>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</si>
  <si>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</si>
  <si>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</si>
  <si>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</si>
  <si>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</si>
  <si>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</si>
  <si>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</si>
  <si>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</si>
  <si>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</si>
  <si>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</si>
  <si>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</si>
  <si>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</si>
  <si>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</si>
  <si>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</si>
  <si>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</si>
  <si>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</si>
  <si>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</si>
  <si>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</si>
  <si>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</si>
  <si>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</si>
  <si>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</si>
  <si>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</si>
  <si>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</si>
  <si>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</si>
  <si>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</si>
  <si>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</si>
  <si>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</si>
  <si>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</si>
  <si>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</si>
  <si>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</si>
  <si>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</si>
  <si>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</si>
  <si>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</si>
  <si>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</si>
  <si>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</si>
  <si>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</si>
  <si>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</si>
  <si>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</si>
  <si>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</si>
  <si>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</si>
  <si>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</si>
  <si>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</si>
  <si>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</si>
  <si>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</si>
  <si>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</si>
  <si>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</si>
  <si>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</si>
  <si>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</si>
  <si>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</si>
  <si>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</si>
  <si>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</si>
  <si>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</si>
  <si>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</si>
  <si>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</si>
  <si>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</si>
  <si>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</si>
  <si>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</si>
  <si>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</si>
  <si>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</si>
  <si>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</si>
  <si>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</si>
  <si>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</si>
  <si>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</si>
  <si>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</si>
  <si>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</si>
  <si>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</si>
  <si>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</si>
  <si>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</si>
  <si>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</si>
  <si>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</si>
  <si>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</si>
  <si>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</si>
  <si>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</si>
  <si>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</si>
  <si>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</si>
  <si>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</si>
  <si>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</si>
  <si>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</si>
  <si>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</si>
  <si>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</si>
  <si>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</si>
  <si>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</si>
  <si>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</si>
  <si>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</si>
  <si>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</si>
  <si>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</si>
  <si>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</si>
  <si>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</si>
  <si>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</si>
  <si>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</si>
  <si>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</si>
  <si>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</si>
  <si>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</si>
  <si>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</si>
  <si>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</si>
  <si>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</si>
  <si>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</si>
  <si>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</si>
  <si>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</si>
  <si>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</si>
  <si>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</si>
  <si>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</si>
  <si>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</si>
  <si>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</si>
  <si>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</si>
  <si>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</si>
  <si>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</si>
  <si>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</si>
  <si>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</si>
  <si>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</si>
  <si>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</si>
  <si>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</si>
  <si>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</si>
  <si>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</si>
  <si>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</si>
  <si>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</si>
  <si>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</si>
  <si>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</si>
  <si>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</si>
  <si>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</si>
  <si>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</si>
  <si>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</si>
  <si>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</si>
  <si>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</si>
  <si>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</si>
  <si>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</si>
  <si>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</si>
  <si>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</si>
  <si>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</si>
  <si>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</si>
  <si>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</si>
  <si>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</si>
  <si>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</si>
  <si>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</si>
  <si>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</si>
  <si>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</si>
  <si>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</si>
  <si>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</si>
  <si>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</si>
  <si>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</si>
  <si>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</si>
  <si>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</si>
  <si>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</si>
  <si>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</si>
  <si>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</si>
  <si>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</si>
  <si>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</si>
  <si>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</si>
  <si>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</si>
  <si>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</si>
  <si>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</si>
  <si>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</si>
  <si>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</si>
  <si>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</si>
  <si>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</si>
  <si>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</si>
  <si>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</si>
  <si>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</si>
  <si>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</si>
  <si>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</si>
  <si>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</si>
  <si>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</si>
  <si>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</si>
  <si>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</si>
  <si>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</si>
  <si>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</si>
  <si>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</si>
  <si>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</si>
  <si>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</si>
  <si>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</si>
  <si>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</si>
  <si>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</si>
  <si>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</si>
  <si>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</si>
  <si>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</si>
  <si>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</si>
  <si>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</si>
  <si>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</si>
  <si>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</si>
  <si>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</si>
  <si>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</si>
  <si>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</si>
  <si>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</si>
  <si>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</si>
  <si>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</si>
  <si>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</si>
  <si>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</si>
  <si>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</si>
  <si>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</si>
  <si>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</si>
  <si>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</si>
  <si>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</si>
  <si>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</si>
  <si>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</si>
  <si>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</si>
  <si>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</si>
  <si>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</si>
  <si>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</si>
  <si>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</si>
  <si>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</si>
  <si>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</si>
  <si>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</si>
  <si>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</si>
  <si>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</si>
  <si>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</si>
  <si>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</si>
  <si>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</si>
  <si>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</si>
  <si>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</si>
  <si>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</si>
  <si>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</si>
  <si>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</si>
  <si>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</si>
  <si>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</si>
  <si>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</si>
  <si>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</si>
  <si>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</si>
  <si>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</si>
  <si>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</si>
  <si>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</si>
  <si>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</si>
  <si>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</si>
  <si>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</si>
  <si>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</si>
  <si>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</si>
  <si>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</si>
  <si>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</si>
  <si>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</si>
  <si>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</si>
  <si>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</si>
  <si>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</si>
  <si>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</si>
  <si>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</si>
  <si>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</si>
  <si>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</si>
  <si>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</si>
  <si>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</si>
  <si>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</si>
  <si>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</si>
  <si>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</si>
  <si>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</si>
  <si>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</si>
  <si>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</si>
  <si>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</si>
  <si>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</si>
  <si>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</si>
  <si>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</si>
  <si>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</si>
  <si>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</si>
  <si>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</si>
  <si>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</si>
  <si>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</si>
  <si>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</si>
  <si>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</si>
  <si>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</si>
  <si>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</si>
  <si>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</si>
  <si>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</si>
  <si>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</si>
  <si>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</si>
  <si>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</si>
  <si>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</si>
  <si>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</si>
  <si>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</si>
  <si>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</si>
  <si>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</si>
  <si>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</si>
  <si>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</si>
  <si>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</si>
  <si>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</si>
  <si>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</si>
  <si>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</si>
  <si>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</si>
  <si>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</si>
  <si>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</si>
  <si>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</si>
  <si>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</si>
  <si>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</si>
  <si>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</si>
  <si>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</si>
  <si>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</si>
  <si>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</si>
  <si>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</si>
  <si>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</si>
  <si>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</si>
  <si>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</si>
  <si>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</si>
  <si>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</si>
  <si>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</si>
  <si>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</si>
  <si>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</si>
  <si>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</si>
  <si>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</si>
  <si>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</si>
  <si>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</si>
  <si>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</si>
  <si>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</si>
  <si>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</si>
  <si>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</si>
  <si>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</si>
  <si>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</si>
  <si>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</si>
  <si>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</si>
  <si>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</si>
  <si>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</si>
  <si>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</si>
  <si>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</si>
  <si>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</si>
  <si>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</si>
  <si>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</si>
  <si>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</si>
  <si>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</si>
  <si>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</si>
  <si>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</si>
  <si>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</si>
  <si>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</si>
  <si>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</si>
  <si>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</si>
  <si>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</si>
  <si>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</si>
  <si>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</si>
  <si>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</si>
  <si>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</si>
  <si>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</si>
  <si>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</si>
  <si>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</si>
  <si>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</si>
  <si>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</si>
  <si>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</si>
  <si>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</si>
  <si>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</si>
  <si>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</si>
  <si>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</si>
  <si>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</si>
  <si>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</si>
  <si>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</si>
  <si>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</si>
  <si>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</si>
  <si>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</si>
  <si>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</si>
  <si>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</si>
  <si>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</si>
  <si>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</si>
  <si>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</si>
  <si>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</si>
  <si>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</si>
  <si>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</si>
  <si>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</si>
  <si>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</si>
  <si>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</si>
  <si>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</si>
  <si>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</si>
  <si>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</si>
  <si>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</si>
  <si>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</si>
  <si>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</si>
  <si>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</si>
  <si>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</si>
  <si>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</si>
  <si>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</si>
  <si>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</si>
  <si>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</si>
  <si>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</si>
  <si>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</si>
  <si>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</si>
  <si>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</si>
  <si>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</si>
  <si>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</si>
  <si>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</si>
  <si>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</si>
  <si>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</si>
  <si>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</si>
  <si>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</si>
  <si>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</si>
  <si>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</si>
  <si>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</si>
  <si>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</si>
  <si>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</si>
  <si>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</si>
  <si>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</si>
  <si>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</si>
  <si>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</si>
  <si>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</si>
  <si>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</si>
  <si>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</si>
  <si>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</si>
  <si>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</si>
  <si>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</si>
  <si>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</si>
  <si>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</si>
  <si>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</si>
  <si>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</si>
  <si>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</si>
  <si>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</si>
  <si>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</si>
  <si>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</si>
  <si>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</si>
  <si>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</si>
  <si>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</si>
  <si>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</si>
  <si>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</si>
  <si>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</si>
  <si>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</si>
  <si>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</si>
  <si>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</si>
  <si>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</si>
  <si>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</si>
  <si>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</si>
  <si>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</si>
  <si>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</si>
  <si>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</si>
  <si>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</si>
  <si>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</si>
  <si>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</si>
  <si>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</si>
  <si>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</si>
  <si>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</si>
  <si>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</si>
  <si>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</si>
  <si>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</si>
  <si>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</si>
  <si>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</si>
  <si>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</si>
  <si>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</si>
  <si>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</si>
  <si>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</si>
  <si>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</si>
  <si>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</si>
  <si>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</si>
  <si>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</si>
  <si>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</si>
  <si>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</si>
  <si>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</si>
  <si>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</si>
  <si>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</si>
  <si>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</si>
  <si>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</si>
  <si>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</si>
  <si>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</si>
  <si>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</si>
  <si>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</si>
  <si>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</si>
  <si>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</si>
  <si>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</si>
  <si>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</si>
  <si>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</si>
  <si>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</si>
  <si>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</si>
  <si>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</si>
  <si>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</si>
  <si>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</si>
  <si>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</si>
  <si>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</si>
  <si>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</si>
  <si>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</si>
  <si>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</si>
  <si>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</si>
  <si>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</si>
  <si>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</si>
  <si>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</si>
  <si>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</si>
  <si>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</si>
  <si>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</si>
  <si>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</si>
  <si>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</si>
  <si>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</si>
  <si>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</si>
  <si>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</si>
  <si>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</si>
  <si>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</si>
  <si>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</si>
  <si>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</si>
  <si>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</si>
  <si>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</si>
  <si>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</si>
  <si>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</si>
  <si>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</si>
  <si>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</si>
  <si>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</si>
  <si>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</si>
  <si>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</si>
  <si>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</si>
  <si>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</si>
  <si>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</si>
  <si>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</si>
  <si>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</si>
  <si>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</si>
  <si>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</si>
  <si>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</si>
  <si>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</si>
  <si>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</si>
  <si>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</si>
  <si>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</si>
  <si>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</si>
  <si>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</si>
  <si>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</si>
  <si>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</si>
  <si>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</si>
  <si>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</si>
  <si>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</si>
  <si>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</si>
  <si>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</si>
  <si>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</si>
  <si>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</si>
  <si>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</si>
  <si>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</si>
  <si>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</si>
  <si>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</si>
  <si>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</si>
  <si>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</si>
  <si>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</si>
  <si>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</si>
  <si>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</si>
  <si>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</si>
  <si>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</si>
  <si>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</si>
  <si>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</si>
  <si>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</si>
  <si>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</si>
  <si>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</si>
  <si>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</si>
  <si>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</si>
  <si>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</si>
  <si>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</si>
  <si>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</si>
  <si>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</si>
  <si>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</si>
  <si>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</si>
  <si>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</si>
  <si>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</si>
  <si>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</si>
  <si>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</si>
  <si>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</si>
  <si>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</si>
  <si>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</si>
  <si>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</si>
  <si>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</si>
  <si>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</si>
  <si>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</si>
  <si>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</si>
  <si>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</si>
  <si>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</si>
  <si>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</si>
  <si>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</si>
  <si>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</si>
  <si>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</si>
  <si>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</si>
  <si>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</si>
  <si>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</si>
  <si>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</si>
  <si>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</si>
  <si>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</si>
  <si>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</si>
  <si>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</si>
  <si>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</si>
  <si>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</si>
  <si>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</si>
  <si>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</si>
  <si>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</si>
  <si>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</si>
  <si>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</si>
  <si>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</si>
  <si>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</si>
  <si>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</si>
  <si>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</si>
  <si>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</si>
  <si>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</si>
  <si>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</si>
  <si>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</si>
  <si>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</si>
  <si>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</si>
  <si>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</si>
  <si>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</si>
  <si>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</si>
  <si>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</si>
  <si>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</si>
  <si>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</si>
  <si>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</si>
  <si>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</si>
  <si>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</si>
  <si>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</si>
  <si>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</si>
  <si>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</si>
  <si>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</si>
  <si>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</si>
  <si>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</si>
  <si>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</si>
  <si>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</si>
  <si>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</si>
  <si>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</si>
  <si>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</si>
  <si>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</si>
  <si>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</si>
  <si>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</si>
  <si>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</si>
  <si>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</si>
  <si>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</si>
  <si>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</si>
  <si>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</si>
  <si>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</si>
  <si>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</si>
  <si>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</si>
  <si>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</si>
  <si>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</si>
  <si>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</si>
  <si>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</si>
  <si>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</si>
  <si>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</si>
  <si>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</si>
  <si>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</si>
  <si>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</si>
  <si>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</si>
  <si>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</si>
  <si>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</si>
  <si>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</si>
  <si>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</si>
  <si>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</si>
  <si>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</si>
  <si>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</si>
  <si>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</si>
  <si>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</si>
  <si>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</si>
  <si>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</si>
  <si>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</si>
  <si>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</si>
  <si>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</si>
  <si>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</si>
  <si>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</si>
  <si>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</si>
  <si>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</si>
  <si>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</si>
  <si>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</si>
  <si>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</si>
  <si>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</si>
  <si>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</si>
  <si>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</si>
  <si>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</si>
  <si>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</si>
  <si>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</si>
  <si>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</si>
  <si>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</si>
  <si>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</si>
  <si>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</si>
  <si>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</si>
  <si>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</si>
  <si>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</si>
  <si>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</si>
  <si>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</si>
  <si>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</si>
  <si>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</si>
  <si>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</si>
  <si>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</si>
  <si>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</si>
  <si>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</si>
  <si>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</si>
  <si>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</si>
  <si>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</si>
  <si>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</si>
  <si>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</si>
  <si>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</si>
  <si>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</si>
  <si>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</si>
  <si>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</si>
  <si>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</si>
  <si>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</si>
  <si>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</si>
  <si>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</si>
  <si>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</si>
  <si>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</si>
  <si>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</si>
  <si>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</si>
  <si>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</si>
  <si>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</si>
  <si>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</si>
  <si>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</si>
  <si>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</si>
  <si>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</si>
  <si>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</si>
  <si>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</si>
  <si>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</si>
  <si>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</si>
  <si>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</si>
  <si>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</si>
  <si>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</si>
  <si>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</si>
  <si>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</si>
  <si>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</si>
  <si>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</si>
  <si>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</si>
  <si>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</si>
  <si>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</si>
  <si>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</si>
  <si>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</si>
  <si>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</si>
  <si>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</si>
  <si>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</si>
  <si>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</si>
  <si>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</si>
  <si>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</si>
  <si>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</si>
  <si>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</si>
  <si>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</si>
  <si>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</si>
  <si>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</si>
  <si>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</si>
  <si>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</si>
  <si>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</si>
  <si>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</si>
  <si>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</si>
  <si>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</si>
  <si>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</si>
  <si>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</si>
  <si>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</si>
  <si>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</si>
  <si>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</si>
  <si>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</si>
  <si>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</si>
  <si>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</si>
  <si>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</si>
  <si>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</si>
  <si>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</si>
  <si>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</si>
  <si>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</si>
  <si>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</si>
  <si>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</si>
  <si>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</si>
  <si>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</si>
  <si>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</si>
  <si>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</si>
  <si>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</si>
  <si>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</si>
  <si>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</si>
  <si>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</si>
  <si>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</si>
  <si>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</si>
  <si>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</si>
  <si>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</si>
  <si>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</si>
  <si>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</si>
  <si>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</si>
  <si>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</si>
  <si>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</si>
  <si>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</si>
  <si>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</si>
  <si>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</si>
  <si>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</si>
  <si>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</si>
  <si>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</si>
  <si>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</si>
  <si>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</si>
  <si>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</si>
  <si>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</si>
  <si>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</si>
  <si>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</si>
  <si>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</si>
  <si>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</si>
  <si>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</si>
  <si>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</si>
  <si>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</si>
  <si>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</si>
  <si>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</si>
  <si>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</si>
  <si>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</si>
  <si>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</si>
  <si>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</si>
  <si>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</si>
  <si>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</si>
  <si>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</si>
  <si>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</si>
  <si>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</si>
  <si>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</si>
  <si>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</si>
  <si>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</si>
  <si>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</si>
  <si>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</si>
  <si>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</si>
  <si>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</si>
  <si>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</si>
  <si>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</si>
  <si>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</si>
  <si>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</si>
  <si>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</si>
  <si>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</si>
  <si>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</si>
  <si>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</si>
  <si>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</si>
  <si>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</si>
  <si>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</si>
  <si>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</si>
  <si>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</si>
  <si>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</si>
  <si>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</si>
  <si>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</si>
  <si>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</si>
  <si>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</si>
  <si>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</si>
  <si>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</si>
  <si>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</si>
  <si>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</si>
  <si>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</si>
  <si>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</si>
  <si>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</si>
  <si>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</si>
  <si>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</si>
  <si>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</si>
  <si>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</si>
  <si>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</si>
  <si>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</si>
  <si>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</si>
  <si>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</si>
  <si>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</si>
  <si>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</si>
  <si>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</si>
  <si>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</si>
  <si>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</si>
  <si>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</si>
  <si>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</si>
  <si>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</si>
  <si>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</si>
  <si>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</si>
  <si>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</si>
  <si>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</si>
  <si>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</si>
  <si>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</si>
  <si>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</si>
  <si>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</si>
  <si>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</si>
  <si>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</si>
  <si>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</si>
  <si>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</si>
  <si>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</si>
  <si>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</si>
  <si>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</si>
  <si>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</si>
  <si>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</si>
  <si>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</si>
  <si>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</si>
  <si>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</si>
  <si>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</si>
  <si>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</si>
  <si>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</si>
  <si>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</si>
  <si>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</si>
  <si>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</si>
  <si>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</si>
  <si>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</si>
  <si>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</si>
  <si>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</si>
  <si>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</si>
  <si>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</si>
  <si>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</si>
  <si>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</si>
  <si>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</si>
  <si>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</si>
  <si>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</si>
  <si>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</si>
  <si>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</si>
  <si>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</si>
  <si>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</si>
  <si>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</si>
  <si>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</si>
  <si>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</si>
  <si>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</si>
  <si>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</si>
  <si>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</si>
  <si>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</si>
  <si>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</si>
  <si>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</si>
  <si>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</si>
  <si>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</si>
  <si>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</si>
  <si>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</si>
  <si>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</si>
  <si>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</si>
  <si>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</si>
  <si>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</si>
  <si>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</si>
  <si>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</si>
  <si>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</si>
  <si>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</si>
  <si>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</si>
  <si>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</si>
  <si>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</si>
  <si>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</si>
  <si>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</si>
  <si>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</si>
  <si>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</si>
  <si>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</si>
  <si>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</si>
  <si>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</si>
  <si>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</si>
  <si>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</si>
  <si>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</si>
  <si>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</si>
  <si>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</si>
  <si>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</si>
  <si>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</si>
  <si>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</si>
  <si>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</si>
  <si>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</si>
  <si>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</si>
  <si>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</si>
  <si>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</si>
  <si>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</si>
  <si>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</si>
  <si>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</si>
  <si>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</si>
  <si>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</si>
  <si>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</si>
  <si>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</si>
  <si>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</si>
  <si>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</si>
  <si>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</si>
  <si>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</si>
  <si>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</si>
  <si>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</si>
  <si>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</si>
  <si>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</si>
  <si>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</si>
  <si>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</si>
  <si>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</si>
  <si>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</si>
  <si>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</si>
  <si>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</si>
  <si>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</si>
  <si>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</si>
  <si>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</si>
  <si>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</si>
  <si>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</si>
  <si>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</si>
  <si>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</si>
  <si>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</si>
  <si>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</si>
  <si>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</si>
  <si>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</si>
  <si>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</si>
  <si>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</si>
  <si>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</si>
  <si>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</si>
  <si>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</si>
  <si>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</si>
  <si>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</si>
  <si>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</si>
  <si>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</si>
  <si>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</si>
  <si>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</si>
  <si>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</si>
  <si>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</si>
  <si>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</si>
  <si>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</si>
  <si>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</si>
  <si>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</si>
  <si>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</si>
  <si>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</si>
  <si>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</si>
  <si>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</si>
  <si>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</si>
  <si>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</si>
  <si>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</si>
  <si>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</si>
  <si>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</si>
  <si>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</si>
  <si>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</si>
  <si>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</si>
  <si>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</si>
  <si>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</si>
  <si>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</si>
  <si>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</si>
  <si>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</si>
  <si>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</si>
  <si>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</si>
  <si>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</si>
  <si>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</si>
  <si>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</si>
  <si>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</si>
  <si>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</si>
  <si>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</si>
  <si>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</si>
  <si>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</si>
  <si>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</si>
  <si>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</si>
  <si>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</si>
  <si>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</si>
  <si>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</si>
  <si>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</si>
  <si>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</si>
  <si>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</si>
  <si>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</si>
  <si>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</si>
  <si>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</si>
  <si>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</si>
  <si>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</si>
  <si>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</si>
  <si>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</si>
  <si>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</si>
  <si>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</si>
  <si>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</si>
  <si>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</si>
  <si>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</si>
  <si>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</si>
  <si>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</si>
  <si>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</si>
  <si>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</si>
  <si>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</si>
  <si>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</si>
  <si>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</si>
  <si>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</si>
  <si>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</si>
  <si>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</si>
  <si>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</si>
  <si>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</si>
  <si>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</si>
  <si>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</si>
  <si>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</si>
  <si>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</si>
  <si>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</si>
  <si>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</si>
  <si>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</si>
  <si>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</si>
  <si>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</si>
  <si>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</si>
  <si>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</si>
  <si>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</si>
  <si>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</si>
  <si>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</si>
  <si>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</si>
  <si>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</si>
  <si>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</si>
  <si>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</si>
  <si>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</si>
  <si>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</si>
  <si>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</si>
  <si>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</si>
  <si>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</si>
  <si>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</si>
  <si>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</si>
  <si>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</si>
  <si>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</si>
  <si>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</si>
  <si>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</si>
  <si>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</si>
  <si>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</si>
  <si>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</si>
  <si>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</si>
  <si>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</si>
  <si>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</si>
  <si>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</si>
  <si>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</si>
  <si>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</si>
  <si>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</si>
  <si>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</si>
  <si>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</si>
  <si>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</si>
  <si>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</si>
  <si>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</si>
  <si>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</si>
  <si>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</si>
  <si>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</si>
  <si>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</si>
  <si>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</si>
  <si>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</si>
  <si>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</si>
  <si>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</si>
  <si>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</si>
  <si>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</si>
  <si>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</si>
  <si>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</si>
  <si>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</si>
  <si>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</si>
  <si>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</si>
  <si>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</si>
  <si>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</si>
  <si>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</si>
  <si>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</si>
  <si>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</si>
  <si>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</si>
  <si>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</si>
  <si>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</si>
  <si>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</si>
  <si>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</si>
  <si>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</si>
  <si>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</si>
  <si>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</si>
  <si>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</si>
  <si>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</si>
  <si>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</si>
  <si>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</si>
  <si>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</si>
  <si>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</si>
  <si>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</si>
  <si>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</si>
  <si>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</si>
  <si>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</si>
  <si>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</si>
  <si>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</si>
  <si>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</si>
  <si>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</si>
  <si>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</si>
  <si>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</si>
  <si>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</si>
  <si>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</si>
  <si>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</si>
  <si>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</si>
  <si>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</si>
  <si>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</si>
  <si>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</si>
  <si>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</si>
  <si>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</si>
  <si>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</si>
  <si>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</si>
  <si>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</si>
  <si>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</si>
  <si>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</si>
  <si>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</si>
  <si>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</si>
  <si>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</si>
  <si>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</si>
  <si>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</si>
  <si>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</si>
  <si>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</si>
  <si>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</si>
  <si>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</si>
  <si>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</si>
  <si>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</si>
  <si>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</si>
  <si>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</si>
  <si>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</si>
  <si>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</si>
  <si>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</si>
  <si>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</si>
  <si>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</si>
  <si>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</si>
  <si>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</si>
  <si>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</si>
  <si>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</si>
  <si>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</si>
  <si>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</si>
  <si>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</si>
  <si>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</si>
  <si>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</si>
  <si>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</si>
  <si>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</si>
  <si>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</si>
  <si>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</si>
  <si>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</si>
  <si>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</si>
  <si>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</si>
  <si>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</si>
  <si>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</si>
  <si>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</si>
  <si>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</si>
  <si>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</si>
  <si>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</si>
  <si>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</si>
  <si>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</si>
  <si>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</si>
  <si>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</si>
  <si>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</si>
  <si>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</si>
  <si>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</si>
  <si>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</si>
  <si>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</si>
  <si>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</si>
  <si>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</si>
  <si>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</si>
  <si>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</si>
  <si>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</si>
  <si>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</si>
  <si>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</si>
  <si>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</si>
  <si>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</si>
  <si>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</si>
  <si>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</si>
  <si>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</si>
  <si>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</si>
  <si>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</si>
  <si>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</si>
  <si>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</si>
  <si>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</si>
  <si>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</si>
  <si>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</si>
  <si>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</si>
  <si>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</si>
  <si>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</si>
  <si>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</si>
  <si>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</si>
  <si>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</si>
  <si>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</si>
  <si>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</si>
  <si>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</si>
  <si>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</si>
  <si>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</si>
  <si>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</si>
  <si>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</si>
  <si>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</si>
  <si>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</si>
  <si>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</si>
  <si>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</si>
  <si>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</si>
  <si>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</si>
  <si>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</si>
  <si>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</si>
  <si>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</si>
  <si>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</si>
  <si>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</si>
  <si>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</si>
  <si>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</si>
  <si>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</si>
  <si>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</si>
  <si>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</si>
  <si>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</si>
  <si>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</si>
  <si>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</si>
  <si>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</si>
  <si>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</si>
  <si>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</si>
  <si>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</si>
  <si>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</si>
  <si>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</si>
  <si>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</si>
  <si>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</si>
  <si>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</si>
  <si>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</si>
  <si>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</si>
  <si>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</si>
  <si>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</si>
  <si>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</si>
  <si>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</si>
  <si>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</si>
  <si>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</si>
  <si>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</si>
  <si>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</si>
  <si>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</si>
  <si>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</si>
  <si>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</si>
  <si>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</si>
  <si>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</si>
  <si>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</si>
  <si>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</si>
  <si>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</si>
  <si>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</si>
  <si>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</si>
  <si>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</si>
  <si>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</si>
  <si>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</si>
  <si>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</si>
  <si>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</si>
  <si>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</si>
  <si>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</si>
  <si>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</si>
  <si>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</si>
  <si>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</si>
  <si>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</si>
  <si>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</si>
  <si>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</si>
  <si>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</si>
  <si>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</si>
  <si>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</si>
  <si>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</si>
  <si>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</si>
  <si>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</si>
  <si>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</si>
  <si>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</si>
  <si>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</si>
  <si>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</si>
  <si>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</si>
  <si>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</si>
  <si>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</si>
  <si>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</si>
  <si>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</si>
  <si>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</si>
  <si>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</si>
  <si>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</si>
  <si>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</si>
  <si>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</si>
  <si>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</si>
  <si>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</si>
  <si>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</si>
  <si>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</si>
  <si>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</si>
  <si>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</si>
  <si>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</si>
  <si>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</si>
  <si>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</si>
  <si>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</si>
  <si>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</si>
  <si>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</si>
  <si>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</si>
  <si>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</si>
  <si>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</si>
  <si>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</si>
  <si>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</si>
  <si>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</si>
  <si>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</si>
  <si>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</si>
  <si>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</si>
  <si>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</si>
  <si>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</si>
  <si>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</si>
  <si>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</si>
  <si>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</si>
  <si>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</si>
  <si>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</si>
  <si>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</si>
  <si>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</si>
  <si>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</si>
  <si>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</si>
  <si>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</si>
  <si>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</si>
  <si>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</si>
  <si>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</si>
  <si>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</si>
  <si>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</si>
  <si>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</si>
  <si>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</si>
  <si>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</si>
  <si>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</si>
  <si>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</si>
  <si>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</si>
  <si>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</si>
  <si>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</si>
  <si>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</si>
  <si>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</si>
  <si>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</si>
  <si>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</si>
  <si>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</si>
  <si>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</si>
  <si>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</si>
  <si>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</si>
  <si>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</si>
  <si>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</si>
  <si>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</si>
  <si>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</si>
  <si>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</si>
  <si>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</si>
  <si>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</si>
  <si>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</si>
  <si>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</si>
  <si>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</si>
  <si>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</si>
  <si>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</si>
  <si>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</si>
  <si>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</si>
  <si>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</si>
  <si>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</si>
  <si>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</si>
  <si>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</si>
  <si>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</si>
  <si>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</si>
  <si>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</si>
  <si>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</si>
  <si>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</si>
  <si>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</si>
  <si>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</si>
  <si>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</si>
  <si>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</si>
  <si>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</si>
  <si>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</si>
  <si>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</si>
  <si>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</si>
  <si>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</si>
  <si>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</si>
  <si>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</si>
  <si>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</si>
  <si>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</si>
  <si>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</si>
  <si>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</si>
  <si>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</si>
  <si>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</si>
  <si>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</si>
  <si>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</si>
  <si>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</si>
  <si>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</si>
  <si>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</si>
  <si>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</si>
  <si>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</si>
  <si>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</si>
  <si>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</si>
  <si>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</si>
  <si>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</si>
  <si>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</si>
  <si>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</si>
  <si>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</si>
  <si>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</si>
  <si>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</si>
  <si>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</si>
  <si>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</si>
  <si>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</si>
  <si>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</si>
  <si>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</si>
  <si>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</si>
  <si>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</si>
  <si>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</si>
  <si>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</si>
  <si>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</si>
  <si>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</si>
  <si>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</si>
  <si>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</si>
  <si>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</si>
  <si>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</si>
  <si>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</si>
  <si>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</si>
  <si>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</si>
  <si>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</si>
  <si>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</si>
  <si>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</si>
  <si>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</si>
  <si>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</si>
  <si>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</si>
  <si>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</si>
  <si>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</si>
  <si>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</si>
  <si>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</si>
  <si>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</si>
  <si>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</si>
  <si>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</si>
  <si>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</si>
  <si>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</si>
  <si>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</si>
  <si>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</si>
  <si>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</si>
  <si>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</si>
  <si>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</si>
  <si>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</si>
  <si>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</si>
  <si>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</si>
  <si>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</si>
  <si>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</si>
  <si>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</si>
  <si>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</si>
  <si>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</si>
  <si>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</si>
  <si>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</si>
  <si>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</si>
  <si>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</si>
  <si>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</si>
  <si>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</si>
  <si>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</si>
  <si>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</si>
  <si>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</si>
  <si>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</si>
  <si>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</si>
  <si>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</si>
  <si>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</si>
  <si>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</si>
  <si>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</si>
  <si>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</si>
  <si>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</si>
  <si>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</si>
  <si>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</si>
  <si>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</si>
  <si>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</si>
  <si>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</si>
  <si>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</si>
  <si>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</si>
  <si>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</si>
  <si>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</si>
  <si>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</si>
  <si>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</si>
  <si>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</si>
  <si>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</si>
  <si>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</si>
  <si>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</si>
  <si>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</si>
  <si>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</si>
  <si>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</si>
  <si>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</si>
  <si>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</si>
  <si>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</si>
  <si>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</si>
  <si>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</si>
  <si>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</si>
  <si>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</si>
  <si>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</si>
  <si>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</si>
  <si>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</si>
  <si>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</si>
  <si>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</si>
  <si>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</si>
  <si>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</si>
  <si>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</si>
  <si>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</si>
  <si>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</si>
  <si>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</si>
  <si>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</si>
  <si>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</si>
  <si>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</si>
  <si>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</si>
  <si>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</si>
  <si>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</si>
  <si>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</si>
  <si>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</si>
  <si>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</si>
  <si>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</si>
  <si>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</si>
  <si>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</si>
  <si>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</si>
  <si>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</si>
  <si>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</si>
  <si>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</si>
  <si>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</si>
  <si>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</si>
  <si>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</si>
  <si>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</si>
  <si>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</si>
  <si>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</si>
  <si>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</si>
  <si>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</si>
  <si>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</si>
  <si>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</si>
  <si>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</si>
  <si>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</si>
  <si>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</si>
  <si>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</si>
  <si>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</si>
  <si>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</si>
  <si>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</si>
  <si>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</si>
  <si>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</si>
  <si>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</si>
  <si>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</si>
  <si>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</si>
  <si>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</si>
  <si>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</si>
  <si>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</si>
  <si>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</si>
  <si>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</si>
  <si>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</si>
  <si>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</si>
  <si>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</si>
  <si>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</si>
  <si>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</si>
  <si>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</si>
  <si>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</si>
  <si>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</si>
  <si>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</si>
  <si>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</si>
  <si>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</si>
  <si>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</si>
  <si>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</si>
  <si>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</si>
  <si>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</si>
  <si>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</si>
  <si>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</si>
  <si>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</si>
  <si>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</si>
  <si>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</si>
  <si>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</si>
  <si>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</si>
  <si>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</si>
  <si>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</si>
  <si>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</si>
  <si>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</si>
  <si>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</si>
  <si>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</si>
  <si>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</si>
  <si>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</si>
  <si>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</si>
  <si>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</si>
  <si>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</si>
  <si>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</si>
  <si>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</si>
  <si>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</si>
  <si>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</si>
  <si>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</si>
  <si>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</si>
  <si>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</si>
  <si>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</si>
  <si>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</si>
  <si>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</si>
  <si>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</si>
  <si>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</si>
  <si>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</si>
  <si>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</si>
  <si>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</si>
  <si>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</si>
  <si>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</si>
  <si>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</si>
  <si>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</si>
  <si>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</si>
  <si>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</si>
  <si>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</si>
  <si>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</si>
  <si>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</si>
  <si>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</si>
  <si>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</si>
  <si>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</si>
  <si>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</si>
  <si>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</si>
  <si>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</si>
  <si>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</si>
  <si>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</si>
  <si>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</si>
  <si>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</si>
  <si>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</si>
  <si>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</si>
  <si>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</si>
  <si>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</si>
  <si>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</si>
  <si>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</si>
  <si>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</si>
  <si>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</si>
  <si>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</si>
  <si>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</si>
  <si>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</si>
  <si>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</si>
  <si>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</si>
  <si>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</si>
  <si>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</si>
  <si>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</si>
  <si>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</si>
  <si>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</si>
  <si>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</si>
  <si>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</si>
  <si>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</si>
  <si>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</si>
  <si>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</si>
  <si>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</si>
  <si>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</si>
  <si>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</si>
  <si>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</si>
  <si>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</si>
  <si>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</si>
  <si>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</si>
  <si>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</si>
  <si>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</si>
  <si>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</si>
  <si>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</si>
  <si>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</si>
  <si>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</si>
  <si>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</si>
  <si>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</si>
  <si>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</si>
  <si>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</si>
  <si>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</si>
  <si>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</si>
  <si>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</si>
  <si>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</si>
  <si>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</si>
  <si>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</si>
  <si>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</si>
  <si>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</si>
  <si>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</si>
  <si>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</si>
  <si>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</si>
  <si>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</si>
  <si>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</si>
  <si>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</si>
  <si>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</si>
  <si>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</si>
  <si>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</si>
  <si>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</si>
  <si>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</si>
  <si>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</si>
  <si>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</si>
  <si>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</si>
  <si>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</si>
  <si>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</si>
  <si>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</si>
  <si>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</si>
  <si>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</si>
  <si>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</si>
  <si>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</si>
  <si>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</si>
  <si>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</si>
  <si>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</si>
  <si>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</si>
  <si>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</si>
  <si>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</si>
  <si>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</si>
  <si>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</si>
  <si>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</si>
  <si>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</si>
  <si>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</si>
  <si>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</si>
  <si>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</si>
  <si>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</si>
  <si>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</si>
  <si>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</si>
  <si>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</si>
  <si>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</si>
  <si>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</si>
  <si>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</si>
  <si>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</si>
  <si>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</si>
  <si>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</si>
  <si>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</si>
  <si>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</si>
  <si>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</si>
  <si>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</si>
  <si>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</si>
  <si>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</si>
  <si>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</si>
  <si>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</si>
  <si>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</si>
  <si>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</si>
  <si>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</si>
  <si>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</si>
  <si>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</si>
  <si>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</si>
  <si>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</si>
  <si>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</si>
  <si>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</si>
  <si>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</si>
  <si>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</si>
  <si>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</si>
  <si>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</si>
  <si>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</si>
  <si>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</si>
  <si>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</si>
  <si>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</si>
  <si>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</si>
  <si>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</si>
  <si>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</si>
  <si>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</si>
  <si>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</si>
  <si>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</si>
  <si>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</si>
  <si>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</si>
  <si>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</si>
  <si>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</si>
  <si>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</si>
  <si>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</si>
  <si>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</si>
  <si>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</si>
  <si>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</si>
  <si>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</si>
  <si>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</si>
  <si>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</si>
  <si>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</si>
  <si>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</si>
  <si>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</si>
  <si>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</si>
  <si>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</si>
  <si>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</si>
  <si>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</si>
  <si>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</si>
  <si>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</si>
  <si>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</si>
  <si>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</si>
  <si>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</si>
  <si>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</si>
  <si>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</si>
  <si>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</si>
  <si>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</si>
  <si>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</si>
  <si>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</si>
  <si>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</si>
  <si>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</si>
  <si>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</si>
  <si>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</si>
  <si>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</si>
  <si>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</si>
  <si>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</si>
  <si>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</si>
  <si>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</si>
  <si>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</si>
  <si>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</si>
  <si>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</si>
  <si>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</si>
  <si>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</si>
  <si>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</si>
  <si>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</si>
  <si>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</si>
  <si>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</si>
  <si>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</si>
  <si>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</si>
  <si>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</si>
  <si>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</si>
  <si>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</si>
  <si>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</si>
  <si>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</si>
  <si>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</si>
  <si>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</si>
  <si>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</si>
  <si>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</si>
  <si>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</si>
  <si>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</si>
  <si>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</si>
  <si>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</si>
  <si>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</si>
  <si>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</si>
  <si>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</si>
  <si>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</si>
  <si>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</si>
  <si>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</si>
  <si>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</si>
  <si>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</si>
  <si>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</si>
  <si>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</si>
  <si>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</si>
  <si>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</si>
  <si>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</si>
  <si>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</si>
  <si>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</si>
  <si>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</si>
  <si>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</si>
  <si>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</si>
  <si>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</si>
  <si>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</si>
  <si>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</si>
  <si>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</si>
  <si>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</si>
  <si>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</si>
  <si>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</si>
  <si>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</si>
  <si>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</si>
  <si>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</si>
  <si>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</si>
  <si>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</si>
  <si>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</si>
  <si>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</si>
  <si>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</si>
  <si>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</si>
  <si>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</si>
  <si>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</si>
  <si>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</si>
  <si>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</si>
  <si>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</si>
  <si>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</si>
  <si>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</si>
  <si>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</si>
  <si>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</si>
  <si>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</si>
  <si>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</si>
  <si>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</si>
  <si>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</si>
  <si>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</si>
  <si>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</si>
  <si>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</si>
  <si>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</si>
  <si>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</si>
  <si>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</si>
  <si>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</si>
  <si>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</si>
  <si>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</si>
  <si>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</si>
  <si>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</si>
  <si>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</si>
  <si>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</si>
  <si>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</si>
  <si>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</si>
  <si>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</si>
  <si>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</si>
  <si>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</si>
  <si>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</si>
  <si>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</si>
  <si>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</si>
  <si>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</si>
  <si>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</si>
  <si>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</si>
  <si>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</si>
  <si>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</si>
  <si>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</si>
  <si>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</si>
  <si>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</si>
  <si>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</si>
  <si>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</si>
  <si>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</si>
  <si>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</si>
  <si>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</si>
  <si>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</si>
  <si>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</si>
  <si>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</si>
  <si>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</si>
  <si>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</si>
  <si>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</si>
  <si>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</si>
  <si>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</si>
  <si>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</si>
  <si>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</si>
  <si>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</si>
  <si>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</si>
  <si>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</si>
  <si>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</si>
  <si>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</si>
  <si>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</si>
  <si>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</si>
  <si>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</si>
  <si>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</si>
  <si>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</si>
  <si>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</si>
  <si>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</si>
  <si>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</si>
  <si>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</si>
  <si>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</si>
  <si>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</si>
  <si>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</si>
  <si>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</si>
  <si>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</si>
  <si>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</si>
  <si>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</si>
  <si>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</si>
  <si>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</si>
  <si>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</si>
  <si>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</si>
  <si>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</si>
  <si>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</si>
  <si>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</si>
  <si>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</si>
  <si>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</si>
  <si>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</si>
  <si>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</si>
  <si>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</si>
  <si>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</si>
  <si>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</si>
  <si>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</si>
  <si>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</si>
  <si>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</si>
  <si>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</si>
  <si>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</si>
  <si>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</si>
  <si>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</si>
  <si>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</si>
  <si>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</si>
  <si>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</si>
  <si>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</si>
  <si>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</si>
  <si>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</si>
  <si>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</si>
  <si>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</si>
  <si>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</si>
  <si>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</si>
  <si>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</si>
  <si>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</si>
  <si>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</si>
  <si>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</si>
  <si>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</si>
  <si>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</si>
  <si>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</si>
  <si>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</si>
  <si>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</si>
  <si>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</si>
  <si>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</si>
  <si>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</si>
  <si>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</si>
  <si>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</si>
  <si>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</si>
  <si>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</si>
  <si>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</si>
  <si>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</si>
  <si>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</si>
  <si>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</si>
  <si>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</si>
  <si>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</si>
  <si>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</si>
  <si>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</si>
  <si>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</si>
  <si>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</si>
  <si>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</si>
  <si>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</si>
  <si>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</si>
  <si>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</si>
  <si>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</si>
  <si>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</si>
  <si>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</si>
  <si>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</si>
  <si>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</si>
  <si>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</si>
  <si>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</si>
  <si>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</si>
  <si>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</si>
  <si>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</si>
  <si>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</si>
  <si>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</si>
  <si>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</si>
  <si>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</si>
  <si>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</si>
  <si>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</si>
  <si>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</si>
  <si>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</si>
  <si>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</si>
  <si>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</si>
  <si>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</si>
  <si>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</si>
  <si>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</si>
  <si>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</si>
  <si>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</si>
  <si>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</si>
  <si>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</si>
  <si>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</si>
  <si>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</si>
  <si>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</si>
  <si>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</si>
  <si>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</si>
  <si>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</si>
  <si>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</si>
  <si>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</si>
  <si>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</si>
  <si>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</si>
  <si>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</si>
  <si>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</si>
  <si>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</si>
  <si>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</si>
  <si>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</si>
  <si>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</si>
  <si>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</si>
  <si>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</si>
  <si>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</si>
  <si>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</si>
  <si>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</si>
  <si>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</si>
  <si>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</si>
  <si>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</si>
  <si>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</si>
  <si>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</si>
  <si>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</si>
  <si>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</si>
  <si>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</si>
  <si>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</si>
  <si>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</si>
  <si>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</si>
  <si>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</si>
  <si>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</si>
  <si>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</si>
  <si>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</si>
  <si>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</si>
  <si>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</si>
  <si>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</si>
  <si>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</si>
  <si>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</si>
  <si>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</si>
  <si>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</si>
  <si>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</si>
  <si>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</si>
  <si>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</si>
  <si>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</si>
  <si>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</si>
  <si>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</si>
  <si>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</si>
  <si>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</si>
  <si>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</si>
  <si>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</si>
  <si>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</si>
  <si>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</si>
  <si>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</si>
  <si>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</si>
  <si>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</si>
  <si>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</si>
  <si>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</si>
  <si>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</si>
  <si>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</si>
  <si>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</si>
  <si>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</si>
  <si>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</si>
  <si>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</si>
  <si>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</si>
  <si>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</si>
  <si>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</si>
  <si>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</si>
  <si>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</si>
  <si>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</si>
  <si>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</si>
  <si>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</si>
  <si>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</si>
  <si>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</si>
  <si>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</si>
  <si>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</si>
  <si>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</si>
  <si>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</si>
  <si>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</si>
  <si>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</si>
  <si>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</si>
  <si>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</si>
  <si>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</si>
  <si>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</si>
  <si>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</si>
  <si>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</si>
  <si>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</si>
  <si>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</si>
  <si>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</si>
  <si>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</si>
  <si>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</si>
  <si>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</si>
  <si>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</si>
  <si>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</si>
  <si>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</si>
  <si>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</si>
  <si>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</si>
  <si>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</si>
  <si>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</si>
  <si>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</si>
  <si>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</si>
  <si>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</si>
  <si>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</si>
  <si>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</si>
  <si>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</si>
  <si>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</si>
  <si>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</si>
  <si>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</si>
  <si>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</si>
  <si>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</si>
  <si>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</si>
  <si>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</si>
  <si>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</si>
  <si>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</si>
  <si>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</si>
  <si>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</si>
  <si>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</si>
  <si>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</si>
  <si>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</si>
  <si>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</si>
  <si>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</si>
  <si>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</si>
  <si>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</si>
  <si>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</si>
  <si>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</si>
  <si>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</si>
  <si>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</si>
  <si>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</si>
  <si>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</si>
  <si>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</si>
  <si>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</si>
  <si>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</si>
  <si>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</si>
  <si>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</si>
  <si>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</si>
  <si>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</si>
  <si>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</si>
  <si>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</si>
  <si>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</si>
  <si>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</si>
  <si>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</si>
  <si>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</si>
  <si>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</si>
  <si>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</si>
  <si>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</si>
  <si>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</si>
  <si>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</si>
  <si>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</si>
  <si>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</si>
  <si>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</si>
  <si>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</si>
  <si>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</si>
  <si>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</si>
  <si>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</si>
  <si>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</si>
  <si>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</si>
  <si>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</si>
  <si>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</si>
  <si>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</si>
  <si>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</si>
  <si>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</si>
  <si>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</si>
  <si>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</si>
  <si>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</si>
  <si>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</si>
  <si>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</si>
  <si>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</si>
  <si>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</si>
  <si>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</si>
  <si>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</si>
  <si>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</si>
  <si>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</si>
  <si>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</si>
  <si>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</si>
  <si>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</si>
  <si>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</si>
  <si>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</si>
  <si>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</si>
  <si>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</si>
  <si>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</si>
  <si>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</si>
  <si>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</si>
  <si>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</si>
  <si>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</si>
  <si>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</si>
  <si>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</si>
  <si>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</si>
  <si>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</si>
  <si>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</si>
  <si>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</si>
  <si>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</si>
  <si>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</si>
  <si>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</si>
  <si>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</si>
  <si>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</si>
  <si>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</si>
  <si>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</si>
  <si>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</si>
  <si>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</si>
  <si>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</si>
  <si>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</si>
  <si>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</si>
  <si>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</si>
  <si>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</si>
  <si>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</si>
  <si>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</si>
  <si>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</si>
  <si>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</si>
  <si>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</si>
  <si>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</si>
  <si>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</si>
  <si>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</si>
  <si>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</si>
  <si>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</si>
  <si>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</si>
  <si>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</si>
  <si>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</si>
  <si>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</si>
  <si>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</si>
  <si>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</si>
  <si>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</si>
  <si>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</si>
  <si>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</si>
  <si>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</si>
  <si>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</si>
  <si>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</si>
  <si>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</si>
  <si>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</si>
  <si>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</si>
  <si>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</si>
  <si>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</si>
  <si>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</si>
  <si>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</si>
  <si>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</si>
  <si>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</si>
  <si>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</si>
  <si>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</si>
  <si>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</si>
  <si>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</si>
  <si>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</si>
  <si>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</si>
  <si>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</si>
  <si>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</si>
  <si>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</si>
  <si>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</si>
  <si>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</si>
  <si>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</si>
  <si>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</si>
  <si>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</si>
  <si>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</si>
  <si>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</si>
  <si>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</si>
  <si>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</si>
  <si>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</si>
  <si>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</si>
  <si>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</si>
  <si>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</si>
  <si>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</si>
  <si>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</si>
  <si>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</si>
  <si>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</si>
  <si>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</si>
  <si>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</si>
  <si>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</si>
  <si>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</si>
  <si>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</si>
  <si>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</si>
  <si>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</si>
  <si>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</si>
  <si>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</si>
  <si>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</si>
  <si>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</si>
  <si>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</si>
  <si>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</si>
  <si>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</si>
  <si>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</si>
  <si>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</si>
  <si>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</si>
  <si>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</si>
  <si>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</si>
  <si>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</si>
  <si>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</si>
  <si>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</si>
  <si>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</si>
  <si>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</si>
  <si>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</si>
  <si>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</si>
  <si>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</si>
  <si>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</si>
  <si>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</si>
  <si>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</si>
  <si>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</si>
  <si>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</si>
  <si>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</si>
  <si>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</si>
  <si>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</si>
  <si>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</si>
  <si>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</si>
  <si>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</si>
  <si>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</si>
  <si>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</si>
  <si>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</si>
  <si>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</si>
  <si>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</si>
  <si>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</si>
  <si>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</si>
  <si>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</si>
  <si>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</si>
  <si>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</si>
  <si>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</si>
  <si>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</si>
  <si>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</si>
  <si>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</si>
  <si>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</si>
  <si>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</si>
  <si>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</si>
  <si>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</si>
  <si>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</si>
  <si>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</si>
  <si>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</si>
  <si>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</si>
  <si>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</si>
  <si>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</si>
  <si>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</si>
  <si>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</si>
  <si>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</si>
  <si>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</si>
  <si>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</si>
  <si>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</si>
  <si>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</si>
  <si>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</si>
  <si>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</si>
  <si>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</si>
  <si>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</si>
  <si>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</si>
  <si>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</si>
  <si>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</si>
  <si>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</si>
  <si>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</si>
  <si>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</si>
  <si>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</si>
  <si>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</si>
  <si>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</si>
  <si>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</si>
  <si>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</si>
  <si>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</si>
  <si>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</si>
  <si>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</si>
  <si>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</si>
  <si>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</si>
  <si>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</si>
  <si>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</si>
  <si>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</si>
  <si>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</si>
  <si>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</si>
  <si>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</si>
  <si>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</si>
  <si>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</si>
  <si>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</si>
  <si>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</si>
  <si>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</si>
  <si>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</si>
  <si>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</si>
  <si>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</si>
  <si>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</si>
  <si>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</si>
  <si>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</si>
  <si>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</si>
  <si>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</si>
  <si>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</si>
  <si>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</si>
  <si>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</si>
  <si>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</si>
  <si>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</si>
  <si>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</si>
  <si>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</si>
  <si>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</si>
  <si>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</si>
  <si>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</si>
  <si>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</si>
  <si>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</si>
  <si>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</si>
  <si>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</si>
  <si>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</si>
  <si>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</si>
  <si>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</si>
  <si>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</si>
  <si>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</si>
  <si>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</si>
  <si>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</si>
  <si>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</si>
  <si>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</si>
  <si>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</si>
  <si>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</si>
  <si>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</si>
  <si>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</si>
  <si>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</si>
  <si>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</si>
  <si>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</si>
  <si>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</si>
  <si>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</si>
  <si>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</si>
  <si>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</si>
  <si>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</si>
  <si>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</si>
  <si>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</si>
  <si>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</si>
  <si>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</si>
  <si>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</si>
  <si>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</si>
  <si>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</si>
  <si>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</si>
  <si>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</si>
  <si>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</si>
  <si>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</si>
  <si>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</si>
  <si>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</si>
  <si>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</si>
  <si>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</si>
  <si>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</si>
  <si>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</si>
  <si>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</si>
  <si>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</si>
  <si>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</si>
  <si>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</si>
  <si>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</si>
  <si>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</si>
  <si>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</si>
  <si>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</si>
  <si>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</si>
  <si>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</si>
  <si>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</si>
  <si>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</si>
  <si>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</si>
  <si>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</si>
  <si>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</si>
  <si>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</si>
  <si>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</si>
  <si>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</si>
  <si>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</si>
  <si>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</si>
  <si>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</si>
  <si>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</si>
  <si>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</si>
  <si>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</si>
  <si>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</si>
  <si>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</si>
  <si>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</si>
  <si>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</si>
  <si>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</si>
  <si>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</si>
  <si>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</si>
  <si>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</si>
  <si>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</si>
  <si>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</si>
  <si>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</si>
  <si>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</si>
  <si>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</si>
  <si>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</si>
  <si>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</si>
  <si>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</si>
  <si>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</si>
  <si>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</si>
  <si>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</si>
  <si>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</si>
  <si>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</si>
  <si>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</si>
  <si>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</si>
  <si>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</si>
  <si>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</si>
  <si>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</si>
  <si>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</si>
  <si>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</si>
  <si>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</si>
  <si>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</si>
  <si>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</si>
  <si>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</si>
  <si>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</si>
  <si>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</si>
  <si>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</si>
  <si>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</si>
  <si>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</si>
  <si>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</si>
  <si>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</si>
  <si>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</si>
  <si>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</si>
  <si>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</si>
  <si>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</si>
  <si>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</si>
  <si>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</si>
  <si>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</si>
  <si>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</si>
  <si>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</si>
  <si>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</si>
  <si>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</si>
  <si>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</si>
  <si>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</si>
  <si>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</si>
  <si>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</si>
  <si>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</si>
  <si>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</si>
  <si>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</si>
  <si>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</si>
  <si>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</si>
  <si>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</si>
  <si>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</si>
  <si>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</si>
  <si>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</si>
  <si>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</si>
  <si>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</si>
  <si>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</si>
  <si>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</si>
  <si>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</si>
  <si>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</si>
  <si>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</si>
  <si>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</si>
  <si>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</si>
  <si>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</si>
  <si>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</si>
  <si>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</si>
  <si>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</si>
  <si>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</si>
  <si>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</si>
  <si>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</si>
  <si>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</si>
  <si>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</si>
  <si>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</si>
  <si>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</si>
  <si>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</si>
  <si>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</si>
  <si>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</si>
  <si>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</si>
  <si>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</si>
  <si>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</si>
  <si>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</si>
  <si>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</si>
  <si>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</si>
  <si>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</si>
  <si>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</si>
  <si>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</si>
  <si>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</si>
  <si>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</si>
  <si>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</si>
  <si>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</si>
  <si>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</si>
  <si>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</si>
  <si>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</si>
  <si>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</si>
  <si>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</si>
  <si>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</si>
  <si>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</si>
  <si>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</si>
  <si>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</si>
  <si>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</si>
  <si>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</si>
  <si>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</si>
  <si>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</si>
  <si>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</si>
  <si>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</si>
  <si>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</si>
  <si>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</si>
  <si>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</si>
  <si>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</si>
  <si>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</si>
  <si>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</si>
  <si>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</si>
  <si>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</si>
  <si>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</si>
  <si>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</si>
  <si>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</si>
  <si>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</si>
  <si>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</si>
  <si>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</si>
  <si>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</si>
  <si>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</si>
  <si>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</si>
  <si>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</si>
  <si>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</si>
  <si>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</si>
  <si>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</si>
  <si>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</si>
  <si>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</si>
  <si>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</si>
  <si>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</si>
  <si>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</si>
  <si>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</si>
  <si>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</si>
  <si>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</si>
  <si>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</si>
  <si>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</si>
  <si>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</si>
  <si>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</si>
  <si>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</si>
  <si>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</si>
  <si>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</si>
  <si>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</si>
  <si>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</si>
  <si>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</si>
  <si>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</si>
  <si>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</si>
  <si>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</si>
  <si>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</si>
  <si>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</si>
  <si>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</si>
  <si>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</si>
  <si>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</si>
  <si>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</si>
  <si>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</si>
  <si>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</si>
  <si>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</si>
  <si>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</si>
  <si>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</si>
  <si>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</si>
  <si>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</si>
  <si>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</si>
  <si>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</si>
  <si>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</si>
  <si>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</si>
  <si>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</si>
  <si>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</si>
  <si>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</si>
  <si>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</si>
  <si>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</si>
  <si>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</si>
  <si>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</si>
  <si>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</si>
  <si>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</si>
  <si>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</si>
  <si>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</si>
  <si>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</si>
  <si>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</si>
  <si>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</si>
  <si>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</si>
  <si>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</si>
  <si>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</si>
  <si>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</si>
  <si>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</si>
  <si>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</si>
  <si>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</si>
  <si>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</si>
  <si>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</si>
  <si>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</si>
  <si>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</si>
  <si>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</si>
  <si>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</si>
  <si>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</si>
  <si>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</si>
  <si>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</si>
  <si>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</si>
  <si>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</si>
  <si>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</si>
  <si>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</si>
  <si>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</si>
  <si>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</si>
  <si>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</si>
  <si>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</si>
  <si>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</si>
  <si>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</si>
  <si>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</si>
  <si>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</si>
  <si>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</si>
  <si>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</si>
  <si>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</si>
  <si>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</si>
  <si>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</si>
  <si>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</si>
  <si>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</si>
  <si>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</si>
  <si>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</si>
  <si>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</si>
  <si>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</si>
  <si>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</si>
  <si>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</si>
  <si>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</si>
  <si>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</si>
  <si>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</si>
  <si>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</si>
  <si>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</si>
  <si>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</si>
  <si>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</si>
  <si>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</si>
  <si>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</si>
  <si>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</si>
  <si>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</si>
  <si>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</si>
  <si>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</si>
  <si>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</si>
  <si>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</si>
  <si>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</si>
  <si>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</si>
  <si>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</si>
  <si>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</si>
  <si>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</si>
  <si>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</si>
  <si>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</si>
  <si>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</si>
  <si>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</si>
  <si>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</si>
  <si>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</si>
  <si>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</si>
  <si>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</si>
  <si>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</si>
  <si>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</si>
  <si>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</si>
  <si>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</si>
  <si>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</si>
  <si>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</si>
  <si>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</si>
  <si>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</si>
  <si>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</si>
  <si>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</si>
  <si>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</si>
  <si>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</si>
  <si>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</si>
  <si>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</si>
  <si>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</si>
  <si>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</si>
  <si>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</si>
  <si>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</si>
  <si>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</si>
  <si>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</si>
  <si>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</si>
  <si>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</si>
  <si>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</si>
  <si>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</si>
  <si>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</si>
  <si>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</si>
  <si>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</si>
  <si>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</si>
  <si>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</si>
  <si>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</si>
  <si>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</si>
  <si>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</si>
  <si>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</si>
  <si>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</si>
  <si>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</si>
  <si>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</si>
  <si>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</si>
  <si>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</si>
  <si>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</si>
  <si>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</si>
  <si>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</si>
  <si>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</si>
  <si>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</si>
  <si>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</si>
  <si>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</si>
  <si>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</si>
  <si>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</si>
  <si>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</si>
  <si>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</si>
  <si>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</si>
  <si>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</si>
  <si>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</si>
  <si>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</si>
  <si>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</si>
  <si>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</si>
  <si>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</si>
  <si>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</si>
  <si>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</si>
  <si>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</si>
  <si>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</si>
  <si>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</si>
  <si>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</si>
  <si>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</si>
  <si>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</si>
  <si>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</si>
  <si>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</si>
  <si>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</si>
  <si>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</si>
  <si>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</si>
  <si>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</si>
  <si>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</si>
  <si>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</si>
  <si>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</si>
  <si>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</si>
  <si>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</si>
  <si>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</si>
  <si>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</si>
  <si>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</si>
  <si>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</si>
  <si>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</si>
  <si>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</si>
  <si>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</si>
  <si>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</si>
  <si>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</si>
  <si>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</si>
  <si>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</si>
  <si>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</si>
  <si>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</si>
  <si>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</si>
  <si>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</si>
  <si>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</si>
  <si>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</si>
  <si>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</si>
  <si>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</si>
  <si>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</si>
  <si>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</si>
  <si>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</si>
  <si>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</si>
  <si>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</si>
  <si>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</si>
  <si>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</si>
  <si>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</si>
  <si>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</si>
  <si>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</si>
  <si>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</si>
  <si>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</si>
  <si>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</si>
  <si>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</si>
  <si>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</si>
  <si>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</si>
  <si>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</si>
  <si>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</si>
  <si>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</si>
  <si>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</si>
  <si>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</si>
  <si>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</si>
  <si>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</si>
  <si>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</si>
  <si>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</si>
  <si>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</si>
  <si>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</si>
  <si>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</si>
  <si>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</si>
  <si>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</si>
  <si>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</si>
  <si>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</si>
  <si>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</si>
  <si>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</si>
  <si>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</si>
  <si>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</si>
  <si>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</si>
  <si>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</si>
  <si>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</si>
  <si>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</si>
  <si>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</si>
  <si>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</si>
  <si>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</si>
  <si>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</si>
  <si>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</si>
  <si>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</si>
  <si>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</si>
  <si>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</si>
  <si>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</si>
  <si>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</si>
  <si>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</si>
  <si>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</si>
  <si>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</si>
  <si>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</si>
  <si>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</si>
  <si>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</si>
  <si>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</si>
  <si>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</si>
  <si>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</si>
  <si>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</si>
  <si>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</si>
  <si>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</si>
  <si>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</si>
  <si>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</si>
  <si>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</si>
  <si>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</si>
  <si>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</si>
  <si>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</si>
  <si>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</si>
  <si>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</si>
  <si>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</si>
  <si>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</si>
  <si>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</si>
  <si>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</si>
  <si>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</si>
  <si>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</si>
  <si>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</si>
  <si>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</si>
  <si>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</si>
  <si>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</si>
  <si>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</si>
  <si>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</si>
  <si>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</si>
  <si>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</si>
  <si>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</si>
  <si>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</si>
  <si>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</si>
  <si>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</si>
  <si>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</si>
  <si>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</si>
  <si>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</si>
  <si>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</si>
  <si>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</si>
  <si>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</si>
  <si>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</si>
  <si>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</si>
  <si>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</si>
  <si>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</si>
  <si>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</si>
  <si>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</si>
  <si>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</si>
  <si>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</si>
  <si>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</si>
  <si>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</si>
  <si>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</si>
  <si>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</si>
  <si>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</si>
  <si>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</si>
  <si>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</si>
  <si>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</si>
  <si>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</si>
  <si>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</si>
  <si>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</si>
  <si>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</si>
  <si>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</si>
  <si>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</si>
  <si>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</si>
  <si>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</si>
  <si>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</si>
  <si>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</si>
  <si>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</si>
  <si>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</si>
  <si>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</si>
  <si>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</si>
  <si>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</si>
  <si>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</si>
  <si>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</si>
  <si>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</si>
  <si>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</si>
  <si>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</si>
  <si>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</si>
  <si>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</si>
  <si>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</si>
  <si>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</si>
  <si>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</si>
  <si>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</si>
  <si>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</si>
  <si>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</si>
  <si>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</si>
  <si>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</si>
  <si>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</si>
  <si>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</si>
  <si>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</si>
  <si>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</si>
  <si>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</si>
  <si>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</si>
  <si>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</si>
  <si>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</si>
  <si>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</si>
  <si>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</si>
  <si>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</si>
  <si>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</si>
  <si>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</si>
  <si>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</si>
  <si>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</si>
  <si>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</si>
  <si>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</si>
  <si>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</si>
  <si>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</si>
  <si>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</si>
  <si>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</si>
  <si>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</si>
  <si>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</si>
  <si>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</si>
  <si>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</si>
  <si>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</si>
  <si>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</si>
  <si>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</si>
  <si>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</si>
  <si>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</si>
  <si>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</si>
  <si>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</si>
  <si>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</si>
  <si>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</si>
  <si>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</si>
  <si>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</si>
  <si>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</si>
  <si>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</si>
  <si>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</si>
  <si>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</si>
  <si>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</si>
  <si>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</si>
  <si>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</si>
  <si>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</si>
  <si>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</si>
  <si>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</si>
  <si>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</si>
  <si>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</si>
  <si>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</si>
  <si>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</si>
  <si>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</si>
  <si>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</si>
  <si>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</si>
  <si>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</si>
  <si>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</si>
  <si>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</si>
  <si>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</si>
  <si>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</si>
  <si>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</si>
  <si>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</si>
  <si>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</si>
  <si>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</si>
  <si>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</si>
  <si>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</si>
  <si>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</si>
  <si>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</si>
  <si>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</si>
  <si>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</si>
  <si>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</si>
  <si>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</si>
  <si>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</si>
  <si>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</si>
  <si>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</si>
  <si>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</si>
  <si>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</si>
  <si>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</si>
  <si>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</si>
  <si>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</si>
  <si>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</si>
  <si>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</si>
  <si>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</si>
  <si>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</si>
  <si>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</si>
  <si>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</si>
  <si>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</si>
  <si>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</si>
  <si>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</si>
  <si>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</si>
  <si>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</si>
  <si>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</si>
  <si>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</si>
  <si>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</si>
  <si>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</si>
  <si>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</si>
  <si>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</si>
  <si>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</si>
  <si>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</si>
  <si>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</si>
  <si>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</si>
  <si>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</si>
  <si>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</si>
  <si>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</si>
  <si>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</si>
  <si>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</si>
  <si>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</si>
  <si>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</si>
  <si>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</si>
  <si>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</si>
  <si>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</si>
  <si>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</si>
  <si>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</si>
  <si>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</si>
  <si>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</si>
  <si>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</si>
  <si>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</si>
  <si>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</si>
  <si>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</si>
  <si>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</si>
  <si>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</si>
  <si>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</si>
  <si>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</si>
  <si>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</si>
  <si>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</si>
  <si>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</si>
  <si>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</si>
  <si>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</si>
  <si>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</si>
  <si>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</si>
  <si>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</si>
  <si>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</si>
  <si>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</si>
  <si>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</si>
  <si>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</si>
  <si>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</si>
  <si>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</si>
  <si>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</si>
  <si>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</si>
  <si>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</si>
  <si>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</si>
  <si>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</si>
  <si>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</si>
  <si>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</si>
  <si>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</si>
  <si>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</si>
  <si>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</si>
  <si>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</si>
  <si>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</si>
  <si>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</si>
  <si>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</si>
  <si>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</si>
  <si>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</si>
  <si>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</si>
  <si>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</si>
  <si>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</si>
  <si>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</si>
  <si>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</si>
  <si>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</si>
  <si>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</si>
  <si>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</si>
  <si>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</si>
  <si>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</si>
  <si>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</si>
  <si>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</si>
  <si>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</si>
  <si>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</si>
  <si>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</si>
  <si>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</si>
  <si>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</si>
  <si>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</si>
  <si>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</si>
  <si>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</si>
  <si>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</si>
  <si>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</si>
  <si>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</si>
  <si>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</si>
  <si>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</si>
  <si>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</si>
  <si>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</si>
  <si>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</si>
  <si>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</si>
  <si>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</si>
  <si>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</si>
  <si>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</si>
  <si>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</si>
  <si>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</si>
  <si>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</si>
  <si>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</si>
  <si>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</si>
  <si>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</si>
  <si>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</si>
  <si>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</si>
  <si>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</si>
  <si>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</si>
  <si>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</si>
  <si>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</si>
  <si>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</si>
  <si>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</si>
  <si>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</si>
  <si>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</si>
  <si>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</si>
  <si>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</si>
  <si>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</si>
  <si>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</si>
  <si>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</si>
  <si>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</si>
  <si>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</si>
  <si>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</si>
  <si>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</si>
  <si>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</si>
  <si>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</si>
  <si>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</si>
  <si>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</si>
  <si>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</si>
  <si>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</si>
  <si>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</si>
  <si>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</si>
  <si>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</si>
  <si>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</si>
  <si>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</si>
  <si>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</si>
  <si>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</si>
  <si>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</si>
  <si>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</si>
  <si>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</si>
  <si>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</si>
  <si>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</si>
  <si>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</si>
  <si>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</si>
  <si>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</si>
  <si>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</si>
  <si>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</si>
  <si>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</si>
  <si>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</si>
  <si>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</si>
  <si>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</si>
  <si>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</si>
  <si>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</si>
  <si>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</si>
  <si>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</si>
  <si>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</si>
  <si>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</si>
  <si>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</si>
  <si>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</si>
  <si>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</si>
  <si>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</si>
  <si>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</si>
  <si>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</si>
  <si>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</si>
  <si>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</si>
  <si>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</si>
  <si>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</si>
  <si>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</si>
  <si>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</si>
  <si>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</si>
  <si>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</si>
  <si>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</si>
  <si>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</si>
  <si>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</si>
  <si>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</si>
  <si>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</si>
  <si>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</si>
  <si>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</si>
  <si>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</si>
  <si>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</si>
  <si>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</si>
  <si>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</si>
  <si>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</si>
  <si>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</si>
  <si>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</si>
  <si>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</si>
  <si>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</si>
  <si>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</si>
  <si>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</si>
  <si>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</si>
  <si>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</si>
  <si>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</si>
  <si>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</si>
  <si>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</si>
  <si>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</si>
  <si>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</si>
  <si>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</si>
  <si>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</si>
  <si>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</si>
  <si>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</si>
  <si>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</si>
  <si>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</si>
  <si>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</si>
  <si>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</si>
  <si>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</si>
  <si>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</si>
  <si>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</si>
  <si>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</si>
  <si>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</si>
  <si>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</si>
  <si>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</si>
  <si>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</si>
  <si>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</si>
  <si>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</si>
  <si>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</si>
  <si>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</si>
  <si>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</si>
  <si>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</si>
  <si>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</si>
  <si>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</si>
  <si>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</si>
  <si>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</si>
  <si>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</si>
  <si>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</si>
  <si>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</si>
  <si>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</si>
  <si>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</si>
  <si>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</si>
  <si>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</si>
  <si>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</si>
  <si>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</si>
  <si>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</si>
  <si>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</si>
  <si>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</si>
  <si>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</si>
  <si>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</si>
  <si>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</si>
  <si>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</si>
  <si>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</si>
  <si>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</si>
  <si>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</si>
  <si>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</si>
  <si>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</si>
  <si>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</si>
  <si>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</si>
  <si>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</si>
  <si>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</si>
  <si>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</si>
  <si>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</si>
  <si>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</si>
  <si>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</si>
  <si>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</si>
  <si>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</si>
  <si>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</si>
  <si>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</si>
  <si>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</si>
  <si>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</si>
  <si>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</si>
  <si>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</si>
  <si>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</si>
  <si>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</si>
  <si>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</si>
  <si>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</si>
  <si>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</si>
  <si>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</si>
  <si>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</si>
  <si>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</si>
  <si>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</si>
  <si>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</si>
  <si>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</si>
  <si>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</si>
  <si>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</si>
  <si>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</si>
  <si>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</si>
  <si>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</si>
  <si>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</si>
  <si>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</si>
  <si>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</si>
  <si>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</si>
  <si>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</si>
  <si>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</si>
  <si>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</si>
  <si>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</si>
  <si>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</si>
  <si>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</si>
  <si>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</si>
  <si>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</si>
  <si>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</si>
  <si>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</si>
  <si>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</si>
  <si>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</si>
  <si>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</si>
  <si>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</si>
  <si>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</si>
  <si>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</si>
  <si>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</si>
  <si>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</si>
  <si>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</si>
  <si>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</si>
  <si>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</si>
  <si>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</si>
  <si>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</si>
  <si>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</si>
  <si>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</si>
  <si>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</si>
  <si>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</si>
  <si>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</si>
  <si>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</si>
  <si>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</si>
  <si>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</si>
  <si>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</si>
  <si>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</si>
  <si>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</si>
  <si>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</si>
  <si>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</si>
  <si>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</si>
  <si>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</si>
  <si>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</si>
  <si>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</si>
  <si>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</si>
  <si>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</si>
  <si>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</si>
  <si>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</si>
  <si>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</si>
  <si>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</si>
  <si>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</si>
  <si>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</si>
  <si>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</si>
  <si>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</si>
  <si>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</si>
  <si>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</si>
  <si>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</si>
  <si>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</si>
  <si>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</si>
  <si>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</si>
  <si>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</si>
  <si>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</si>
  <si>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</si>
  <si>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</si>
  <si>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</si>
  <si>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</si>
  <si>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</si>
  <si>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</si>
  <si>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</si>
  <si>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</si>
  <si>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</si>
  <si>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</si>
  <si>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</si>
  <si>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</si>
  <si>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</si>
  <si>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</si>
  <si>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</si>
  <si>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</si>
  <si>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</si>
  <si>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</si>
  <si>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</si>
  <si>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</si>
  <si>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</si>
  <si>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</si>
  <si>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</si>
  <si>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</si>
  <si>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</si>
  <si>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</si>
  <si>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</si>
  <si>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</si>
  <si>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</si>
  <si>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</si>
  <si>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</si>
  <si>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</si>
  <si>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</si>
  <si>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</si>
  <si>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</si>
  <si>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</si>
  <si>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</si>
  <si>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</si>
  <si>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</si>
  <si>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</si>
  <si>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</si>
  <si>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</si>
  <si>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</si>
  <si>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</si>
  <si>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</si>
  <si>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</si>
  <si>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</si>
  <si>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</si>
  <si>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</si>
  <si>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</si>
  <si>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</si>
  <si>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</si>
  <si>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</si>
  <si>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</si>
  <si>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</si>
  <si>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</si>
  <si>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</si>
  <si>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</si>
  <si>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</si>
  <si>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</si>
  <si>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</si>
  <si>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</si>
  <si>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</si>
  <si>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</si>
  <si>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</si>
  <si>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</si>
  <si>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</si>
  <si>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</si>
  <si>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</si>
  <si>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</si>
  <si>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</si>
  <si>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</si>
  <si>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</si>
  <si>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</si>
  <si>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</si>
  <si>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</si>
  <si>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</si>
  <si>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</si>
  <si>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</si>
  <si>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</si>
  <si>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</si>
  <si>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</si>
  <si>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</si>
  <si>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</si>
  <si>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</si>
  <si>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</si>
  <si>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</si>
  <si>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</si>
  <si>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</si>
  <si>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</si>
  <si>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</si>
  <si>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</si>
  <si>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</si>
  <si>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</si>
  <si>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</si>
  <si>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</si>
  <si>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</si>
  <si>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</si>
  <si>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</si>
  <si>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</si>
  <si>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</si>
  <si>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</si>
  <si>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</si>
  <si>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</si>
  <si>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</si>
  <si>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</si>
  <si>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</si>
  <si>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</si>
  <si>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</si>
  <si>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</si>
  <si>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</si>
  <si>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</si>
  <si>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</si>
  <si>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</si>
  <si>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</si>
  <si>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</si>
  <si>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</si>
  <si>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</si>
  <si>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</si>
  <si>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</si>
  <si>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</si>
  <si>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</si>
  <si>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</si>
  <si>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</si>
  <si>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</si>
  <si>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</si>
  <si>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</si>
  <si>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</si>
  <si>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</si>
  <si>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</si>
  <si>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</si>
  <si>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</si>
  <si>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</si>
  <si>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</si>
  <si>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</si>
  <si>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</si>
  <si>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</si>
  <si>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</si>
  <si>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</si>
  <si>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</si>
  <si>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</si>
  <si>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</si>
  <si>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</si>
  <si>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</si>
  <si>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</si>
  <si>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</si>
  <si>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</si>
  <si>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</si>
  <si>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</si>
  <si>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</si>
  <si>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</si>
  <si>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</si>
  <si>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</si>
  <si>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</si>
  <si>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</si>
  <si>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</si>
  <si>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</si>
  <si>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</si>
  <si>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</si>
  <si>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</si>
  <si>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</si>
  <si>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</si>
  <si>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</si>
  <si>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</si>
  <si>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</si>
  <si>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</si>
  <si>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</si>
  <si>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</si>
  <si>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</si>
  <si>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</si>
  <si>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</si>
  <si>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</si>
  <si>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</si>
  <si>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</si>
  <si>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</si>
  <si>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</si>
  <si>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</si>
  <si>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</si>
  <si>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</si>
  <si>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</si>
  <si>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</si>
  <si>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</si>
  <si>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</si>
  <si>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</si>
  <si>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</si>
  <si>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</si>
  <si>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</si>
  <si>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</si>
  <si>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</si>
  <si>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</si>
  <si>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</si>
  <si>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</si>
  <si>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</si>
  <si>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</si>
  <si>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</si>
  <si>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</si>
  <si>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</si>
  <si>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</si>
  <si>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</si>
  <si>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</si>
  <si>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</si>
  <si>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</si>
  <si>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</si>
  <si>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</si>
  <si>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</si>
  <si>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</si>
  <si>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</si>
  <si>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</si>
  <si>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</si>
  <si>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</si>
  <si>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</si>
  <si>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</si>
  <si>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</si>
  <si>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</si>
  <si>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</si>
  <si>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</si>
  <si>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</si>
  <si>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</si>
  <si>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</si>
  <si>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</si>
  <si>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</si>
  <si>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</si>
  <si>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</si>
  <si>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</si>
  <si>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</si>
  <si>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</si>
  <si>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</si>
  <si>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</si>
  <si>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</si>
  <si>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</si>
  <si>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</si>
  <si>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</si>
  <si>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</si>
  <si>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</si>
  <si>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</si>
  <si>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</si>
  <si>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</si>
  <si>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</si>
  <si>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</si>
  <si>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</si>
  <si>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</si>
  <si>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</si>
  <si>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</si>
  <si>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</si>
  <si>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</si>
  <si>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</si>
  <si>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</si>
  <si>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</si>
  <si>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</si>
  <si>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</si>
  <si>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</si>
  <si>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</si>
  <si>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</si>
  <si>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</si>
  <si>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</si>
  <si>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</si>
  <si>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</si>
  <si>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</si>
  <si>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</si>
  <si>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</si>
  <si>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</si>
  <si>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</si>
  <si>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</si>
  <si>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</si>
  <si>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</si>
  <si>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</si>
  <si>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</si>
  <si>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</si>
  <si>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</si>
  <si>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</si>
  <si>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</si>
  <si>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</si>
  <si>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</si>
  <si>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</si>
  <si>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</si>
  <si>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</si>
  <si>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</si>
  <si>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</si>
  <si>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</si>
  <si>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</si>
  <si>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</si>
  <si>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</si>
  <si>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</si>
  <si>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</si>
  <si>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</si>
  <si>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</si>
  <si>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</si>
  <si>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</si>
  <si>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</si>
  <si>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</si>
  <si>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</si>
  <si>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</si>
  <si>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</si>
  <si>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</si>
  <si>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</si>
  <si>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</si>
  <si>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</si>
  <si>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</si>
  <si>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</si>
  <si>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</si>
  <si>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</si>
  <si>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</si>
  <si>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</si>
  <si>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</si>
  <si>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</si>
  <si>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</si>
  <si>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</si>
  <si>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</si>
  <si>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</si>
  <si>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</si>
  <si>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</si>
  <si>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</si>
  <si>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</si>
  <si>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</si>
  <si>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</si>
  <si>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</si>
  <si>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</si>
  <si>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</si>
  <si>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</si>
  <si>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</si>
  <si>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</si>
  <si>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</si>
  <si>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</si>
  <si>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</si>
  <si>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</si>
  <si>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</si>
  <si>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</si>
  <si>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</si>
  <si>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</si>
  <si>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</si>
  <si>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</si>
  <si>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</si>
  <si>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</si>
  <si>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</si>
  <si>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</si>
  <si>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</si>
  <si>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</si>
  <si>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</si>
  <si>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</si>
  <si>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</si>
  <si>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</si>
  <si>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</si>
  <si>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</si>
  <si>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</si>
  <si>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</si>
  <si>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</si>
  <si>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</si>
  <si>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</si>
  <si>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</si>
  <si>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</si>
  <si>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</si>
  <si>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</si>
  <si>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</si>
  <si>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</si>
  <si>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</si>
  <si>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</si>
  <si>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</si>
  <si>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</si>
  <si>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</si>
  <si>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</si>
  <si>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</si>
  <si>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</si>
  <si>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</si>
  <si>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</si>
  <si>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</si>
  <si>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</si>
  <si>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</si>
  <si>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</si>
  <si>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</si>
  <si>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</si>
  <si>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</si>
  <si>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</si>
  <si>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</si>
  <si>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</si>
  <si>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</si>
  <si>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</si>
  <si>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</si>
  <si>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</si>
  <si>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</si>
  <si>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</si>
  <si>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</si>
  <si>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</si>
  <si>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</si>
  <si>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</si>
  <si>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</si>
  <si>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</si>
  <si>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</si>
  <si>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</si>
  <si>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</si>
  <si>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</si>
  <si>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</si>
  <si>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</si>
  <si>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</si>
  <si>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</si>
  <si>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</si>
  <si>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</si>
  <si>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</si>
  <si>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</si>
  <si>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</si>
  <si>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</si>
  <si>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</si>
  <si>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</si>
  <si>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</si>
  <si>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</si>
  <si>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</si>
  <si>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</si>
  <si>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</si>
  <si>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</si>
  <si>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</si>
  <si>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</si>
  <si>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</si>
  <si>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</si>
  <si>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</si>
  <si>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</si>
  <si>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</si>
  <si>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</si>
  <si>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</si>
  <si>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</si>
  <si>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</si>
  <si>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</si>
  <si>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</si>
  <si>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</si>
  <si>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</si>
  <si>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</si>
  <si>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</si>
  <si>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</si>
  <si>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</si>
  <si>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</si>
  <si>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</si>
  <si>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</si>
  <si>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</si>
  <si>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</si>
  <si>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</si>
  <si>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</si>
  <si>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</si>
  <si>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</si>
  <si>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</si>
  <si>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</si>
  <si>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</si>
  <si>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</si>
  <si>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</si>
  <si>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</si>
  <si>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</si>
  <si>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</si>
  <si>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</si>
  <si>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</si>
  <si>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</si>
  <si>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</si>
  <si>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</si>
  <si>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</si>
  <si>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</si>
  <si>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</si>
  <si>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</si>
  <si>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</si>
  <si>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</si>
  <si>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</si>
  <si>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</si>
  <si>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</si>
  <si>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</si>
  <si>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</si>
  <si>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</si>
  <si>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</si>
  <si>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</si>
  <si>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</si>
  <si>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</si>
  <si>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</si>
  <si>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</si>
  <si>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</si>
  <si>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</si>
  <si>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</si>
  <si>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</si>
  <si>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</si>
  <si>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</si>
  <si>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</si>
  <si>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</si>
  <si>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</si>
  <si>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</si>
  <si>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</si>
  <si>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</si>
  <si>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</si>
  <si>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</si>
  <si>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</si>
  <si>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</si>
  <si>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</si>
  <si>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</si>
  <si>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</si>
  <si>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</si>
  <si>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</si>
  <si>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</si>
  <si>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</si>
  <si>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</si>
  <si>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</si>
  <si>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</si>
  <si>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</si>
  <si>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</si>
  <si>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</si>
  <si>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</si>
  <si>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</si>
  <si>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</si>
  <si>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</si>
  <si>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</si>
  <si>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</si>
  <si>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</si>
  <si>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</si>
  <si>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</si>
  <si>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</si>
  <si>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</si>
  <si>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</si>
  <si>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</si>
  <si>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</si>
  <si>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</si>
  <si>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</si>
  <si>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</si>
  <si>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</si>
  <si>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</si>
  <si>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</si>
  <si>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</si>
  <si>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</si>
  <si>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</si>
  <si>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</si>
  <si>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</si>
  <si>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</si>
  <si>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</si>
  <si>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</si>
  <si>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</si>
  <si>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</si>
  <si>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</si>
  <si>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</si>
  <si>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</si>
  <si>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</si>
  <si>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</si>
  <si>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</si>
  <si>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</si>
  <si>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</si>
  <si>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</si>
  <si>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</si>
  <si>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</si>
  <si>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</si>
  <si>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</si>
  <si>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</si>
  <si>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</si>
  <si>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</si>
  <si>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</si>
  <si>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</si>
  <si>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</si>
  <si>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</si>
  <si>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</si>
  <si>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</si>
  <si>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</si>
  <si>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</si>
  <si>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</si>
  <si>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</si>
  <si>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</si>
  <si>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</si>
  <si>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</si>
  <si>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</si>
  <si>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</si>
  <si>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</si>
  <si>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</si>
  <si>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</si>
  <si>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</si>
  <si>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</si>
  <si>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</si>
  <si>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</si>
  <si>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</si>
  <si>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</si>
  <si>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</si>
  <si>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</si>
  <si>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</si>
  <si>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</si>
  <si>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</si>
  <si>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</si>
  <si>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</si>
  <si>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</si>
  <si>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</si>
  <si>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</si>
  <si>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</si>
  <si>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</si>
  <si>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</si>
  <si>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</si>
  <si>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</si>
  <si>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</si>
  <si>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</si>
  <si>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</si>
  <si>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</si>
  <si>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</si>
  <si>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</si>
  <si>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</si>
  <si>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</si>
  <si>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</si>
  <si>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</si>
  <si>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</si>
  <si>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</si>
  <si>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</si>
  <si>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</si>
  <si>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</si>
  <si>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</si>
  <si>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</si>
  <si>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</si>
  <si>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</si>
  <si>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</si>
  <si>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</si>
  <si>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</si>
  <si>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</si>
  <si>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</si>
  <si>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</si>
  <si>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</si>
  <si>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</si>
  <si>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</si>
  <si>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</si>
  <si>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</si>
  <si>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</si>
  <si>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</si>
  <si>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</si>
  <si>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</si>
  <si>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</si>
  <si>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</si>
  <si>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</si>
  <si>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</si>
  <si>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</si>
  <si>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</si>
  <si>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</si>
  <si>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</si>
  <si>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</si>
  <si>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</si>
  <si>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</si>
  <si>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</si>
  <si>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</si>
  <si>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</si>
  <si>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</si>
  <si>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</si>
  <si>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</si>
  <si>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</si>
  <si>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</si>
  <si>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</si>
  <si>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</si>
  <si>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</si>
  <si>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</si>
  <si>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</si>
  <si>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</si>
  <si>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</si>
  <si>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</si>
  <si>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</si>
  <si>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</si>
  <si>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</si>
  <si>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</si>
  <si>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</si>
  <si>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</si>
  <si>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</si>
  <si>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</si>
  <si>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</si>
  <si>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</si>
  <si>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</si>
  <si>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</si>
  <si>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</si>
  <si>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</si>
  <si>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</si>
  <si>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</si>
  <si>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</si>
  <si>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</si>
  <si>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</si>
  <si>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</si>
  <si>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</si>
  <si>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</si>
  <si>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</si>
  <si>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</si>
  <si>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</si>
  <si>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</si>
  <si>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</si>
  <si>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</si>
  <si>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</si>
  <si>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</si>
  <si>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</si>
  <si>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</si>
  <si>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</si>
  <si>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</si>
  <si>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</si>
  <si>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</si>
  <si>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</si>
  <si>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</si>
  <si>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</si>
  <si>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</si>
  <si>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</si>
  <si>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</si>
  <si>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</si>
  <si>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</si>
  <si>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</si>
  <si>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</si>
  <si>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</si>
  <si>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</si>
  <si>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</si>
  <si>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</si>
  <si>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</si>
  <si>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</si>
  <si>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</si>
  <si>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</si>
  <si>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</si>
  <si>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</si>
  <si>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</si>
  <si>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</si>
  <si>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</si>
  <si>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</si>
  <si>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</si>
  <si>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</si>
  <si>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</si>
  <si>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</si>
  <si>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</si>
  <si>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</si>
  <si>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</si>
  <si>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</si>
  <si>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</si>
  <si>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</si>
  <si>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</si>
  <si>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</si>
  <si>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</si>
  <si>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</si>
  <si>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</si>
  <si>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</si>
  <si>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</si>
  <si>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</si>
  <si>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</si>
  <si>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</si>
  <si>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</si>
  <si>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</si>
  <si>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</si>
  <si>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</si>
  <si>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</si>
  <si>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</si>
  <si>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</si>
  <si>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</si>
  <si>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</si>
  <si>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</si>
  <si>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</si>
  <si>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</si>
  <si>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</si>
  <si>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</si>
  <si>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</si>
  <si>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</si>
  <si>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</si>
  <si>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</si>
  <si>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</si>
  <si>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</si>
  <si>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</si>
  <si>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</si>
  <si>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</si>
  <si>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</si>
  <si>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</si>
  <si>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</si>
  <si>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</si>
  <si>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</si>
  <si>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</si>
  <si>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</si>
  <si>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</si>
  <si>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</si>
  <si>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</si>
  <si>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</si>
  <si>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</si>
  <si>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</si>
  <si>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</si>
  <si>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</si>
  <si>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</si>
  <si>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</si>
  <si>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</si>
  <si>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</si>
  <si>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</si>
  <si>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</si>
  <si>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</si>
  <si>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</si>
  <si>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</si>
  <si>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</si>
  <si>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</si>
  <si>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</si>
  <si>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</si>
  <si>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</si>
  <si>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</si>
  <si>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</si>
  <si>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</si>
  <si>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</si>
  <si>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</si>
  <si>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</si>
  <si>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</si>
  <si>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</si>
  <si>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</si>
  <si>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</si>
  <si>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</si>
  <si>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</si>
  <si>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</si>
  <si>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</si>
  <si>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</si>
  <si>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</si>
  <si>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</si>
  <si>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</si>
  <si>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</si>
  <si>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</si>
  <si>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</si>
  <si>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</si>
  <si>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</si>
  <si>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</si>
  <si>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</si>
  <si>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</si>
  <si>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</si>
  <si>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</si>
  <si>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</si>
  <si>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</si>
  <si>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</si>
  <si>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</si>
  <si>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</si>
  <si>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</si>
  <si>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</si>
  <si>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</si>
  <si>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</si>
  <si>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</si>
  <si>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</si>
  <si>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</si>
  <si>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</si>
  <si>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</si>
  <si>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</si>
  <si>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</si>
  <si>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</si>
  <si>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</si>
  <si>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</si>
  <si>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</si>
  <si>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</si>
  <si>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</si>
  <si>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</si>
  <si>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</si>
  <si>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</si>
  <si>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</si>
  <si>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</si>
  <si>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</si>
  <si>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</si>
  <si>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</si>
  <si>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</si>
  <si>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</si>
  <si>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</si>
  <si>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</si>
  <si>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</si>
  <si>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</si>
  <si>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</si>
  <si>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</si>
  <si>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</si>
  <si>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</si>
  <si>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</si>
  <si>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</si>
  <si>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</si>
  <si>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</si>
  <si>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</si>
  <si>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</si>
  <si>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</si>
  <si>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</si>
  <si>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</si>
  <si>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</si>
  <si>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</si>
  <si>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</si>
  <si>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</si>
  <si>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</si>
  <si>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</si>
  <si>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</si>
  <si>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</si>
  <si>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</si>
  <si>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</si>
  <si>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</si>
  <si>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</si>
  <si>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</si>
  <si>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</si>
  <si>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</si>
  <si>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</si>
  <si>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</si>
  <si>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</si>
  <si>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</si>
  <si>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</si>
  <si>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</si>
  <si>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</si>
  <si>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</si>
  <si>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</si>
  <si>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</si>
  <si>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</si>
  <si>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</si>
  <si>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</si>
  <si>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</si>
  <si>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</si>
  <si>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</si>
  <si>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</si>
  <si>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</si>
  <si>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</si>
  <si>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</si>
  <si>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</si>
  <si>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</si>
  <si>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</si>
  <si>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</si>
  <si>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</si>
  <si>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</si>
  <si>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</si>
  <si>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</si>
  <si>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</si>
  <si>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</si>
  <si>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</si>
  <si>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</si>
  <si>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</si>
  <si>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</si>
  <si>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</si>
  <si>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</si>
  <si>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</si>
  <si>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</si>
  <si>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</si>
  <si>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</si>
  <si>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</si>
  <si>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</si>
  <si>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</si>
  <si>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</si>
  <si>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</si>
  <si>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</si>
  <si>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</si>
  <si>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</si>
  <si>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</si>
  <si>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</si>
  <si>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</si>
  <si>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</si>
  <si>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</si>
  <si>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</si>
  <si>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</si>
  <si>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</si>
  <si>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</si>
  <si>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</si>
  <si>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</si>
  <si>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</si>
  <si>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</si>
  <si>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</si>
  <si>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</si>
  <si>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</si>
  <si>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</si>
  <si>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</si>
  <si>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</si>
  <si>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</si>
  <si>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</si>
  <si>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</si>
  <si>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</si>
  <si>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</si>
  <si>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</si>
  <si>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</si>
  <si>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</si>
  <si>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</si>
  <si>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</si>
  <si>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</si>
  <si>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</si>
  <si>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</si>
  <si>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</si>
  <si>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</si>
  <si>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</si>
  <si>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</si>
  <si>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</si>
  <si>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</si>
  <si>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</si>
  <si>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</si>
  <si>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</si>
  <si>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</si>
  <si>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</si>
  <si>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</si>
  <si>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</si>
  <si>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</si>
  <si>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</si>
  <si>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</si>
  <si>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</si>
  <si>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</si>
  <si>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</si>
  <si>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</si>
  <si>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</si>
  <si>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</si>
  <si>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</si>
  <si>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</si>
  <si>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</si>
  <si>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</si>
  <si>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</si>
  <si>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</si>
  <si>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</si>
  <si>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</si>
  <si>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</si>
  <si>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</si>
  <si>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</si>
  <si>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</si>
  <si>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</si>
  <si>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</si>
  <si>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</si>
  <si>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</si>
  <si>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</si>
  <si>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</si>
  <si>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</si>
  <si>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</si>
  <si>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</si>
  <si>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</si>
  <si>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</si>
  <si>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</si>
  <si>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</si>
  <si>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</si>
  <si>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</si>
  <si>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</si>
  <si>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</si>
  <si>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</si>
  <si>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</si>
  <si>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</si>
  <si>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</si>
  <si>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</si>
  <si>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</si>
  <si>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</si>
  <si>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</si>
  <si>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</si>
  <si>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</si>
  <si>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</si>
  <si>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</si>
  <si>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</si>
  <si>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</si>
  <si>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</si>
  <si>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</si>
  <si>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</si>
  <si>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</si>
  <si>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</si>
  <si>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</si>
  <si>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</si>
  <si>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</si>
  <si>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</si>
  <si>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</si>
  <si>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</si>
  <si>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</si>
  <si>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</si>
  <si>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</si>
  <si>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</si>
  <si>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</si>
  <si>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</si>
  <si>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</si>
  <si>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</si>
  <si>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</si>
  <si>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</si>
  <si>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</si>
  <si>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</si>
  <si>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</si>
  <si>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</si>
  <si>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</si>
  <si>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</si>
  <si>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</si>
  <si>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</si>
  <si>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</si>
  <si>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</si>
  <si>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</si>
  <si>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</si>
  <si>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</si>
  <si>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</si>
  <si>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</si>
  <si>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</si>
  <si>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</si>
  <si>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</si>
  <si>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</si>
  <si>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</si>
  <si>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</si>
  <si>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</si>
  <si>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</si>
  <si>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</si>
  <si>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</si>
  <si>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</si>
  <si>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</si>
  <si>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</si>
  <si>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</si>
  <si>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</si>
  <si>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</si>
  <si>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</si>
  <si>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</si>
  <si>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</si>
  <si>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</si>
  <si>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</si>
  <si>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</si>
  <si>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</si>
  <si>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</si>
  <si>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</si>
  <si>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</si>
  <si>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</si>
  <si>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</si>
  <si>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</si>
  <si>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</si>
  <si>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</si>
  <si>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</si>
  <si>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</si>
  <si>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</si>
  <si>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</si>
  <si>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</si>
  <si>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</si>
  <si>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</si>
  <si>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</si>
  <si>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</si>
  <si>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</si>
  <si>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</si>
  <si>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</si>
  <si>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</si>
  <si>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</si>
  <si>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</si>
  <si>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</si>
  <si>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</si>
  <si>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</si>
  <si>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</si>
  <si>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</si>
  <si>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</si>
  <si>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</si>
  <si>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</si>
  <si>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</si>
  <si>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</si>
  <si>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</si>
  <si>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</si>
  <si>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</si>
  <si>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</si>
  <si>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</si>
  <si>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</si>
  <si>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</si>
  <si>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</si>
  <si>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</si>
  <si>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</si>
  <si>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</si>
  <si>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</si>
  <si>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</si>
  <si>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</si>
  <si>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</si>
  <si>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</si>
  <si>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</si>
  <si>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</si>
  <si>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</si>
  <si>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</si>
  <si>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</si>
  <si>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</si>
  <si>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</si>
  <si>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</si>
  <si>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</si>
  <si>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</si>
  <si>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</si>
  <si>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</si>
  <si>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</si>
  <si>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</si>
  <si>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</si>
  <si>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</si>
  <si>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</si>
  <si>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</si>
  <si>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</si>
  <si>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</si>
  <si>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</si>
  <si>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</si>
  <si>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</si>
  <si>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</si>
  <si>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</si>
  <si>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</si>
  <si>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</si>
  <si>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</si>
  <si>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</si>
  <si>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</si>
  <si>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</si>
  <si>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</si>
  <si>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</si>
  <si>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</si>
  <si>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</si>
  <si>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</si>
  <si>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</si>
  <si>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</si>
  <si>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</si>
  <si>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</si>
  <si>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</si>
  <si>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</si>
  <si>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</si>
  <si>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</si>
  <si>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</si>
  <si>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</si>
  <si>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</si>
  <si>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</si>
  <si>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</si>
  <si>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</si>
  <si>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</si>
  <si>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</si>
  <si>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</si>
  <si>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</si>
  <si>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</si>
  <si>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</si>
  <si>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</si>
  <si>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</si>
  <si>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</si>
  <si>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</si>
  <si>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</si>
  <si>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</si>
  <si>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</si>
  <si>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</si>
  <si>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</si>
  <si>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</si>
  <si>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</si>
  <si>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</si>
  <si>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</si>
  <si>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</si>
  <si>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</si>
  <si>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</si>
  <si>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</si>
  <si>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</si>
  <si>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</si>
  <si>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</si>
  <si>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</si>
  <si>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</si>
  <si>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</si>
  <si>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</si>
  <si>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</si>
  <si>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</si>
  <si>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</si>
  <si>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</si>
  <si>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</si>
  <si>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</si>
  <si>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</si>
  <si>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</si>
  <si>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</si>
  <si>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</si>
  <si>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</si>
  <si>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</si>
  <si>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</si>
  <si>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</si>
  <si>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</si>
  <si>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</si>
  <si>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</si>
  <si>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</si>
  <si>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</si>
  <si>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</si>
  <si>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</si>
  <si>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</si>
  <si>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</si>
  <si>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</si>
  <si>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</si>
  <si>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</si>
  <si>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</si>
  <si>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</si>
  <si>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</si>
  <si>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</si>
  <si>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</si>
  <si>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</si>
  <si>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</si>
  <si>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</si>
  <si>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</si>
  <si>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</si>
  <si>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</si>
  <si>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</si>
  <si>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</si>
  <si>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</si>
  <si>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</si>
  <si>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</si>
  <si>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</si>
  <si>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</si>
  <si>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</si>
  <si>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</si>
  <si>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</si>
  <si>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</si>
  <si>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</si>
  <si>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</si>
  <si>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</si>
  <si>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</si>
  <si>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</si>
  <si>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</si>
  <si>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</si>
  <si>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</si>
  <si>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</si>
  <si>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</si>
  <si>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</si>
  <si>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</si>
  <si>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</si>
  <si>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</si>
  <si>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</si>
  <si>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</si>
  <si>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</si>
  <si>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</si>
  <si>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</si>
  <si>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</si>
  <si>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</si>
  <si>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</si>
  <si>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</si>
  <si>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</si>
  <si>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</si>
  <si>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</si>
  <si>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</si>
  <si>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</si>
  <si>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</si>
  <si>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</si>
  <si>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</si>
  <si>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</si>
  <si>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</si>
  <si>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</si>
  <si>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</si>
  <si>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</si>
  <si>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</si>
  <si>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</si>
  <si>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</si>
  <si>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</si>
  <si>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</si>
  <si>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</si>
  <si>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</si>
  <si>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</si>
  <si>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</si>
  <si>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</si>
  <si>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</si>
  <si>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</si>
  <si>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</si>
  <si>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</si>
  <si>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</si>
  <si>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</si>
  <si>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</si>
  <si>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</si>
  <si>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</si>
  <si>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</si>
  <si>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</si>
  <si>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</si>
  <si>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</si>
  <si>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</si>
  <si>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</si>
  <si>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</si>
  <si>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</si>
  <si>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</si>
  <si>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</si>
  <si>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</si>
  <si>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</si>
  <si>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</si>
  <si>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</si>
  <si>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</si>
  <si>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</si>
  <si>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</si>
  <si>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</si>
  <si>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</si>
  <si>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</si>
  <si>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</si>
  <si>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</si>
  <si>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</si>
  <si>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</si>
  <si>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</si>
  <si>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</si>
  <si>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</si>
  <si>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</si>
  <si>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</si>
  <si>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</si>
  <si>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</si>
  <si>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</si>
  <si>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</si>
  <si>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</si>
  <si>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</si>
  <si>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</si>
  <si>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</si>
  <si>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</si>
  <si>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</si>
  <si>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</si>
  <si>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</si>
  <si>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</si>
  <si>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</si>
  <si>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</si>
  <si>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</si>
  <si>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</si>
  <si>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</si>
  <si>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</si>
  <si>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</si>
  <si>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</si>
  <si>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</si>
  <si>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</si>
  <si>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</si>
  <si>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</si>
  <si>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</si>
  <si>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</si>
  <si>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</si>
  <si>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</si>
  <si>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</si>
  <si>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</si>
  <si>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</si>
  <si>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</si>
  <si>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</si>
  <si>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</si>
  <si>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</si>
  <si>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</si>
  <si>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</si>
  <si>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</si>
  <si>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</si>
  <si>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</si>
  <si>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</si>
  <si>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</si>
  <si>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</si>
  <si>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</si>
  <si>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</si>
  <si>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</si>
  <si>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</si>
  <si>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</si>
  <si>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</si>
  <si>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</si>
  <si>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</si>
  <si>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</si>
  <si>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</si>
  <si>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</si>
  <si>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</si>
  <si>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</si>
  <si>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</si>
  <si>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</si>
  <si>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</si>
  <si>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</si>
  <si>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</si>
  <si>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</si>
  <si>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</si>
  <si>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</si>
  <si>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</si>
  <si>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</si>
  <si>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</si>
  <si>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</si>
  <si>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</si>
  <si>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</si>
  <si>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</si>
  <si>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</si>
  <si>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</si>
  <si>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</si>
  <si>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</si>
  <si>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</si>
  <si>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</si>
  <si>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</si>
  <si>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</si>
  <si>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</si>
  <si>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</si>
  <si>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</si>
  <si>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</si>
  <si>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</si>
  <si>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</si>
  <si>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</si>
  <si>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</si>
  <si>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</si>
  <si>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</si>
  <si>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</si>
  <si>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</si>
  <si>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</si>
  <si>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</si>
  <si>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</si>
  <si>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</si>
  <si>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</si>
  <si>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</si>
  <si>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</si>
  <si>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</si>
  <si>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</si>
  <si>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</si>
  <si>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</si>
  <si>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</si>
  <si>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</si>
  <si>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</si>
  <si>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</si>
  <si>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</si>
  <si>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</si>
  <si>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</si>
  <si>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</si>
  <si>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</si>
  <si>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</si>
  <si>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</si>
  <si>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</si>
  <si>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</si>
  <si>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</si>
  <si>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</si>
  <si>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</si>
  <si>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</si>
  <si>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</si>
  <si>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</si>
  <si>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</si>
  <si>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</si>
  <si>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</si>
  <si>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</si>
  <si>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</si>
  <si>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</si>
  <si>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</si>
  <si>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</si>
  <si>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</si>
  <si>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</si>
  <si>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</si>
  <si>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</si>
  <si>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</si>
  <si>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</si>
  <si>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</si>
  <si>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</si>
  <si>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</si>
  <si>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</si>
  <si>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</si>
  <si>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</si>
  <si>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</si>
  <si>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</si>
  <si>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</si>
  <si>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</si>
  <si>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</si>
  <si>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</si>
  <si>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</si>
  <si>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</si>
  <si>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</si>
  <si>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</si>
  <si>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</si>
  <si>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</si>
  <si>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</si>
  <si>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</si>
  <si>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</si>
  <si>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</si>
  <si>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</si>
  <si>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</si>
  <si>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</si>
  <si>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</si>
  <si>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</si>
  <si>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</si>
  <si>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</si>
  <si>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</si>
  <si>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</si>
  <si>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</si>
  <si>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</si>
  <si>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</si>
  <si>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</si>
  <si>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</si>
  <si>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</si>
  <si>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</si>
  <si>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</si>
  <si>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</si>
  <si>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</si>
  <si>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</si>
  <si>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</si>
  <si>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</si>
  <si>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</si>
  <si>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</si>
  <si>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</si>
  <si>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</si>
  <si>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</si>
  <si>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</si>
  <si>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</si>
  <si>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</si>
  <si>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</si>
  <si>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</si>
  <si>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</si>
  <si>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</si>
  <si>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</si>
  <si>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</si>
  <si>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</si>
  <si>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</si>
  <si>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</si>
  <si>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</si>
  <si>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</si>
  <si>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</si>
  <si>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</si>
  <si>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</si>
  <si>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</si>
  <si>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</si>
  <si>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</si>
  <si>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</si>
  <si>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</si>
  <si>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</si>
  <si>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</si>
  <si>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</si>
  <si>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</si>
  <si>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</si>
  <si>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</si>
  <si>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</si>
  <si>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</si>
  <si>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</si>
  <si>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</si>
  <si>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</si>
  <si>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</si>
  <si>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</si>
  <si>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</si>
  <si>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</si>
  <si>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</si>
  <si>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</si>
  <si>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</si>
  <si>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</si>
  <si>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</si>
  <si>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</si>
  <si>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</si>
  <si>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</si>
  <si>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</si>
  <si>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</si>
  <si>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</si>
  <si>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</si>
  <si>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</si>
  <si>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</si>
  <si>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</si>
  <si>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</si>
  <si>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</si>
  <si>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</si>
  <si>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</si>
  <si>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</si>
  <si>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</si>
  <si>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</si>
  <si>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</si>
  <si>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</si>
  <si>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</si>
  <si>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</si>
  <si>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</si>
  <si>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</si>
  <si>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</si>
  <si>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</si>
  <si>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</si>
  <si>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</si>
  <si>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</si>
  <si>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</si>
  <si>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</si>
  <si>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</si>
  <si>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</si>
  <si>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</si>
  <si>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</si>
  <si>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</si>
  <si>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</si>
  <si>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</si>
  <si>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</si>
  <si>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</si>
  <si>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</si>
  <si>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</si>
  <si>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</si>
  <si>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</si>
  <si>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</si>
  <si>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</si>
  <si>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</si>
  <si>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</si>
  <si>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</si>
  <si>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</si>
  <si>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</si>
  <si>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</si>
  <si>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</si>
  <si>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</si>
  <si>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</si>
  <si>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</si>
  <si>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</si>
  <si>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</si>
  <si>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</si>
  <si>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</si>
  <si>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</si>
  <si>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</si>
  <si>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</si>
  <si>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</si>
  <si>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</si>
  <si>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</si>
  <si>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</si>
  <si>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</si>
  <si>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</si>
  <si>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</si>
  <si>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</si>
  <si>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</si>
  <si>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</si>
  <si>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</si>
  <si>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</si>
  <si>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</si>
  <si>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</si>
  <si>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</si>
  <si>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</si>
  <si>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</si>
  <si>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</si>
  <si>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</si>
  <si>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</si>
  <si>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</si>
  <si>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</si>
  <si>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</si>
  <si>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</si>
  <si>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</si>
  <si>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</si>
  <si>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</si>
  <si>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</si>
  <si>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</si>
  <si>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</si>
  <si>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</si>
  <si>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</si>
  <si>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</si>
  <si>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</si>
  <si>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</si>
  <si>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</si>
  <si>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</si>
  <si>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</si>
  <si>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</si>
  <si>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</si>
  <si>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</si>
  <si>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</si>
  <si>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</si>
  <si>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</si>
  <si>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</si>
  <si>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</si>
  <si>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</si>
  <si>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</si>
  <si>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</si>
  <si>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</si>
  <si>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</si>
  <si>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</si>
  <si>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</si>
  <si>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</si>
  <si>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</si>
  <si>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</si>
  <si>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</si>
  <si>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</si>
  <si>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</si>
  <si>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</si>
  <si>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</si>
  <si>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</si>
  <si>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</si>
  <si>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</si>
  <si>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</si>
  <si>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</si>
  <si>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</si>
  <si>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</si>
  <si>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</si>
  <si>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</si>
  <si>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</si>
  <si>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</si>
  <si>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</si>
  <si>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</si>
  <si>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</si>
  <si>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</si>
  <si>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</si>
  <si>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</si>
  <si>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</si>
  <si>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</si>
  <si>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</si>
  <si>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</si>
  <si>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</si>
  <si>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</si>
  <si>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</si>
  <si>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</si>
  <si>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</si>
  <si>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</si>
  <si>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</si>
  <si>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</si>
  <si>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</si>
  <si>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</si>
  <si>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</si>
  <si>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</si>
  <si>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</si>
  <si>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</si>
  <si>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</si>
  <si>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</si>
  <si>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</si>
  <si>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</si>
  <si>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</si>
  <si>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</si>
  <si>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</si>
  <si>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</si>
  <si>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</si>
  <si>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</si>
  <si>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</si>
  <si>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</si>
  <si>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</si>
  <si>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</si>
  <si>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</si>
  <si>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</si>
  <si>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</si>
  <si>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</si>
  <si>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</si>
  <si>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</si>
  <si>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</si>
  <si>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</si>
  <si>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</si>
  <si>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</si>
  <si>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</si>
  <si>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</si>
  <si>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</si>
  <si>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</si>
  <si>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</si>
  <si>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</si>
  <si>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</si>
  <si>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</si>
  <si>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</si>
  <si>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</si>
  <si>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</si>
  <si>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</si>
  <si>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</si>
  <si>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</si>
  <si>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</si>
  <si>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</si>
  <si>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</si>
  <si>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</si>
  <si>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</si>
  <si>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</si>
  <si>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</si>
  <si>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</si>
  <si>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</si>
  <si>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</si>
  <si>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</si>
  <si>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</si>
  <si>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</si>
  <si>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</si>
  <si>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</si>
  <si>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</si>
  <si>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</si>
  <si>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</si>
  <si>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</si>
  <si>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</si>
  <si>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</si>
  <si>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</si>
  <si>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</si>
  <si>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</si>
  <si>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</si>
  <si>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</si>
  <si>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</si>
  <si>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</si>
  <si>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</si>
  <si>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</si>
  <si>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</si>
  <si>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</si>
  <si>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</si>
  <si>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</si>
  <si>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</si>
  <si>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</si>
  <si>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</si>
  <si>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</si>
  <si>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</si>
  <si>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</si>
  <si>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</si>
  <si>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</si>
  <si>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</si>
  <si>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</si>
  <si>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</si>
  <si>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</si>
  <si>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</si>
  <si>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</si>
  <si>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</si>
  <si>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</si>
  <si>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</si>
  <si>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</si>
  <si>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</si>
  <si>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</si>
  <si>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</si>
  <si>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</si>
  <si>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</si>
  <si>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</si>
  <si>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</si>
  <si>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</si>
  <si>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</si>
  <si>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</si>
  <si>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</si>
  <si>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</si>
  <si>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</si>
  <si>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</si>
  <si>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</si>
  <si>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</si>
  <si>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</si>
  <si>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</si>
  <si>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</si>
  <si>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</si>
  <si>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</si>
  <si>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</si>
  <si>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</si>
  <si>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</si>
  <si>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</si>
  <si>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</si>
  <si>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</si>
  <si>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</si>
  <si>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</si>
  <si>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</si>
  <si>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</si>
  <si>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</si>
  <si>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</si>
  <si>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</si>
  <si>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</si>
  <si>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</si>
  <si>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</si>
  <si>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</si>
  <si>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</si>
  <si>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</si>
  <si>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</si>
  <si>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</si>
  <si>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</si>
  <si>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</si>
  <si>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</si>
  <si>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</si>
  <si>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</si>
  <si>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</si>
  <si>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</si>
  <si>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</si>
  <si>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</si>
  <si>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</si>
  <si>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</si>
  <si>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</si>
  <si>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</si>
  <si>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</si>
  <si>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</si>
  <si>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</si>
  <si>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</si>
  <si>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</si>
  <si>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</si>
  <si>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</si>
  <si>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</si>
  <si>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</si>
  <si>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</si>
  <si>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</si>
  <si>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</si>
  <si>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</si>
  <si>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</si>
  <si>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</si>
  <si>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</si>
  <si>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</si>
  <si>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</si>
  <si>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</si>
  <si>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</si>
  <si>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</si>
  <si>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</si>
  <si>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</si>
  <si>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</si>
  <si>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</si>
  <si>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</si>
  <si>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</si>
  <si>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</si>
  <si>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</si>
  <si>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</si>
  <si>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</si>
  <si>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</si>
  <si>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</si>
  <si>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</si>
  <si>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</si>
  <si>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</si>
  <si>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</si>
  <si>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</si>
  <si>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</si>
  <si>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</si>
  <si>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</si>
  <si>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</si>
  <si>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</si>
  <si>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</si>
  <si>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</si>
  <si>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</si>
  <si>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</si>
  <si>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</si>
  <si>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</si>
  <si>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</si>
  <si>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</si>
  <si>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</si>
  <si>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</si>
  <si>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</si>
  <si>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</si>
  <si>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</si>
  <si>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</si>
  <si>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</si>
  <si>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</si>
  <si>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</si>
  <si>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</si>
  <si>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</si>
  <si>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</si>
  <si>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</si>
  <si>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</si>
  <si>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</si>
  <si>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</si>
  <si>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</si>
  <si>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</si>
  <si>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</si>
  <si>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</si>
  <si>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</si>
  <si>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</si>
  <si>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</si>
  <si>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</si>
  <si>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</si>
  <si>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</si>
  <si>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</si>
  <si>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</si>
  <si>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</si>
  <si>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</si>
  <si>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</si>
  <si>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</si>
  <si>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</si>
  <si>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</si>
  <si>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</si>
  <si>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</si>
  <si>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</si>
  <si>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</si>
  <si>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</si>
  <si>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</si>
  <si>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</si>
  <si>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</si>
  <si>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</si>
  <si>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</si>
  <si>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</si>
  <si>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</si>
  <si>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</si>
  <si>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</si>
  <si>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</si>
  <si>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</si>
  <si>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</si>
  <si>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</si>
  <si>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</si>
  <si>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</si>
  <si>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</si>
  <si>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</si>
  <si>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</si>
  <si>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</si>
  <si>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</si>
  <si>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</si>
  <si>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</si>
  <si>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</si>
  <si>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</si>
  <si>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</si>
  <si>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</si>
  <si>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</si>
  <si>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</si>
  <si>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</si>
  <si>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</si>
  <si>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</si>
  <si>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</si>
  <si>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</si>
  <si>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</si>
  <si>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</si>
  <si>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</si>
  <si>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</si>
  <si>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</si>
  <si>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</si>
  <si>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</si>
  <si>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</si>
  <si>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</si>
  <si>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</si>
  <si>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</si>
  <si>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</si>
  <si>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</si>
  <si>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</si>
  <si>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</si>
  <si>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</si>
  <si>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</si>
  <si>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</si>
  <si>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</si>
  <si>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</si>
  <si>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</si>
  <si>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</si>
  <si>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</si>
  <si>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</si>
  <si>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</si>
  <si>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</si>
  <si>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</si>
  <si>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</si>
  <si>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</si>
  <si>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</si>
  <si>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</si>
  <si>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</si>
  <si>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</si>
  <si>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</si>
  <si>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</si>
  <si>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</si>
  <si>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</si>
  <si>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</si>
  <si>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</si>
  <si>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</si>
  <si>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</si>
  <si>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</si>
  <si>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</si>
  <si>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</si>
  <si>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</si>
  <si>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</si>
  <si>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</si>
  <si>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</si>
  <si>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</si>
  <si>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</si>
  <si>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</si>
  <si>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</si>
  <si>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</si>
  <si>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</si>
  <si>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</si>
  <si>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</si>
  <si>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</si>
  <si>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</si>
  <si>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</si>
  <si>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</si>
  <si>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</si>
  <si>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</si>
  <si>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</si>
  <si>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</si>
  <si>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</si>
  <si>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</si>
  <si>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</si>
  <si>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</si>
  <si>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</si>
  <si>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</si>
  <si>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</si>
  <si>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</si>
  <si>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</si>
  <si>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</si>
  <si>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</si>
  <si>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</si>
  <si>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</si>
  <si>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</si>
  <si>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</si>
  <si>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</si>
  <si>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</si>
  <si>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</si>
  <si>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</si>
  <si>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</si>
  <si>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</si>
  <si>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</si>
  <si>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</si>
  <si>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</si>
  <si>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</si>
  <si>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</si>
  <si>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</si>
  <si>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</si>
  <si>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</si>
  <si>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</si>
  <si>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</si>
  <si>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</si>
  <si>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</si>
  <si>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</si>
  <si>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</si>
  <si>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</si>
  <si>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</si>
  <si>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</si>
  <si>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</si>
  <si>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</si>
  <si>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</si>
  <si>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</si>
  <si>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</si>
  <si>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</si>
  <si>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</si>
  <si>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</si>
  <si>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</si>
  <si>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</si>
  <si>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</si>
  <si>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</si>
  <si>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</si>
  <si>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</si>
  <si>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</si>
  <si>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</si>
  <si>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</si>
  <si>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</si>
  <si>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</si>
  <si>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</si>
  <si>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</si>
  <si>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</si>
  <si>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</si>
  <si>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</si>
  <si>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</si>
  <si>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</si>
  <si>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</si>
  <si>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</si>
  <si>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</si>
  <si>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</si>
  <si>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</si>
  <si>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</si>
  <si>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</si>
  <si>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</si>
  <si>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</si>
  <si>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</si>
  <si>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</si>
  <si>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</si>
  <si>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</si>
  <si>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</si>
  <si>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</si>
  <si>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</si>
  <si>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</si>
  <si>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</si>
  <si>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</si>
  <si>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</si>
  <si>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</si>
  <si>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</si>
  <si>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</si>
  <si>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</si>
  <si>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</si>
  <si>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</si>
  <si>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</si>
  <si>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</si>
  <si>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</si>
  <si>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</si>
  <si>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</si>
  <si>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</si>
  <si>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</si>
  <si>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</si>
  <si>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</si>
  <si>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</si>
  <si>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</si>
  <si>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</si>
  <si>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</si>
  <si>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</si>
  <si>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</si>
  <si>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</si>
  <si>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</si>
  <si>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</si>
  <si>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</si>
  <si>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</si>
  <si>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</si>
  <si>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</si>
  <si>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</si>
  <si>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</si>
  <si>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</si>
  <si>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</si>
  <si>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</si>
  <si>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</si>
  <si>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</si>
  <si>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</si>
  <si>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</si>
  <si>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</si>
  <si>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</si>
  <si>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</si>
  <si>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</si>
  <si>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</si>
  <si>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</si>
  <si>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</si>
  <si>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</si>
  <si>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</si>
  <si>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</si>
  <si>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</si>
  <si>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</si>
  <si>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</si>
  <si>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</si>
  <si>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</si>
  <si>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</si>
  <si>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</si>
  <si>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</si>
  <si>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</si>
  <si>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</si>
  <si>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</si>
  <si>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</si>
  <si>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</si>
  <si>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</si>
  <si>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</si>
  <si>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</si>
  <si>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</si>
  <si>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</si>
  <si>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</si>
  <si>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</si>
  <si>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</si>
  <si>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</si>
  <si>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</si>
  <si>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</si>
  <si>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</si>
  <si>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</si>
  <si>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</si>
  <si>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</si>
  <si>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</si>
  <si>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</si>
  <si>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</si>
  <si>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</si>
  <si>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</si>
  <si>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</si>
  <si>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</si>
  <si>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</si>
  <si>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</si>
  <si>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</si>
  <si>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</si>
  <si>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</si>
  <si>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</si>
  <si>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</si>
  <si>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</si>
  <si>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</si>
  <si>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</si>
  <si>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</si>
  <si>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</si>
  <si>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</si>
  <si>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</si>
  <si>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</si>
  <si>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</si>
  <si>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</si>
  <si>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</si>
  <si>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</si>
  <si>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</si>
  <si>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</si>
  <si>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</si>
  <si>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</si>
  <si>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</si>
  <si>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</si>
  <si>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</si>
  <si>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</si>
  <si>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</si>
  <si>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</si>
  <si>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</si>
  <si>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</si>
  <si>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</si>
  <si>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</si>
  <si>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</si>
  <si>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</si>
  <si>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</si>
  <si>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</si>
  <si>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</si>
  <si>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</si>
  <si>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</si>
  <si>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</si>
  <si>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</si>
  <si>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</si>
  <si>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</si>
  <si>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</si>
  <si>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</si>
  <si>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</si>
  <si>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</si>
  <si>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</si>
  <si>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</si>
  <si>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</si>
  <si>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</si>
  <si>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</si>
  <si>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</si>
  <si>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</si>
  <si>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</si>
  <si>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</si>
  <si>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</si>
  <si>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</si>
  <si>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</si>
  <si>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</si>
  <si>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</si>
  <si>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</si>
  <si>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</si>
  <si>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</si>
  <si>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</si>
  <si>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</si>
  <si>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</si>
  <si>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</si>
  <si>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</si>
  <si>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</si>
  <si>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</si>
  <si>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</si>
  <si>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</si>
  <si>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</si>
  <si>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</si>
  <si>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</si>
  <si>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</si>
  <si>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</si>
  <si>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</si>
  <si>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</si>
  <si>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</si>
  <si>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</si>
  <si>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</si>
  <si>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</si>
  <si>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</si>
  <si>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</si>
  <si>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</si>
  <si>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</si>
  <si>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</si>
  <si>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</si>
  <si>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</si>
  <si>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</si>
  <si>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</si>
  <si>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</si>
  <si>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</si>
  <si>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</si>
  <si>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</si>
  <si>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</si>
  <si>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</si>
  <si>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</si>
  <si>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</si>
  <si>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</si>
  <si>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</si>
  <si>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</si>
  <si>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</si>
  <si>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</si>
  <si>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</si>
  <si>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</si>
  <si>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</si>
  <si>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</si>
  <si>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</si>
  <si>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</si>
  <si>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</si>
  <si>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</si>
  <si>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</si>
  <si>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</si>
  <si>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</si>
  <si>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</si>
  <si>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</si>
  <si>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</si>
  <si>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</si>
  <si>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</si>
  <si>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</si>
  <si>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</si>
  <si>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</si>
  <si>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</si>
  <si>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</si>
  <si>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</si>
  <si>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</si>
  <si>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</si>
  <si>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</si>
  <si>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</si>
  <si>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</si>
  <si>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</si>
  <si>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</si>
  <si>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</si>
  <si>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</si>
  <si>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</si>
  <si>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</si>
  <si>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</si>
  <si>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</si>
  <si>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</si>
  <si>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</si>
  <si>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</si>
  <si>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</si>
  <si>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</si>
  <si>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</si>
  <si>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</si>
  <si>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</si>
  <si>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</si>
  <si>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</si>
  <si>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</si>
  <si>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</si>
  <si>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</si>
  <si>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</si>
  <si>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</si>
  <si>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</si>
  <si>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</si>
  <si>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</si>
  <si>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</si>
  <si>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</si>
  <si>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</si>
  <si>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</si>
  <si>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</si>
  <si>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</si>
  <si>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</si>
  <si>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</si>
  <si>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</si>
  <si>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</si>
  <si>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</si>
  <si>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</si>
  <si>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</si>
  <si>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</si>
  <si>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</si>
  <si>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</si>
  <si>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</si>
  <si>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</si>
  <si>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</si>
  <si>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</si>
  <si>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</si>
  <si>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</si>
  <si>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</si>
  <si>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</si>
  <si>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</si>
  <si>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</si>
  <si>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</si>
  <si>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</si>
  <si>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</si>
  <si>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</si>
  <si>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</si>
  <si>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</si>
  <si>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</si>
  <si>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</si>
  <si>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</si>
  <si>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</si>
  <si>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</si>
  <si>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</si>
  <si>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</si>
  <si>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</si>
  <si>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</si>
  <si>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</si>
  <si>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</si>
  <si>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</si>
  <si>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</si>
  <si>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</si>
  <si>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</si>
  <si>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</si>
  <si>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</si>
  <si>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</si>
  <si>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</si>
  <si>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</si>
  <si>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</si>
  <si>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</si>
  <si>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</si>
  <si>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</si>
  <si>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</si>
  <si>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</si>
  <si>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</si>
  <si>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</si>
  <si>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</si>
  <si>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</si>
  <si>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</si>
  <si>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</si>
  <si>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</si>
  <si>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</si>
  <si>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</si>
  <si>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</si>
  <si>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</si>
  <si>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</si>
  <si>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</si>
  <si>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</si>
  <si>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</si>
  <si>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</si>
  <si>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</si>
  <si>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</si>
  <si>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</si>
  <si>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</si>
  <si>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</si>
  <si>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</si>
  <si>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</si>
  <si>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</si>
  <si>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</si>
  <si>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</si>
  <si>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</si>
  <si>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</si>
  <si>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</si>
  <si>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</si>
  <si>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</si>
  <si>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</si>
  <si>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</si>
  <si>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</si>
  <si>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</si>
  <si>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</si>
  <si>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</si>
  <si>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</si>
  <si>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</si>
  <si>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</si>
  <si>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</si>
  <si>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</si>
  <si>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</si>
  <si>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</si>
  <si>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</si>
  <si>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</si>
  <si>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</si>
  <si>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</si>
  <si>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</si>
  <si>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</si>
  <si>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</si>
  <si>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</si>
  <si>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</si>
  <si>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</si>
  <si>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</si>
  <si>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</si>
  <si>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</si>
  <si>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</si>
  <si>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</si>
  <si>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</si>
  <si>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</si>
  <si>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</si>
  <si>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</si>
  <si>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</si>
  <si>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</si>
  <si>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</si>
  <si>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</si>
  <si>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</si>
  <si>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</si>
  <si>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</si>
  <si>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</si>
  <si>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</si>
  <si>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</si>
  <si>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</si>
  <si>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</si>
  <si>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</si>
  <si>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</si>
  <si>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</si>
  <si>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</si>
  <si>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</si>
  <si>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</si>
  <si>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</si>
  <si>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</si>
  <si>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</si>
  <si>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</si>
  <si>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</si>
  <si>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</si>
  <si>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</si>
  <si>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</si>
  <si>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</si>
  <si>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</si>
  <si>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</si>
  <si>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</si>
  <si>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</si>
  <si>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</si>
  <si>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</si>
  <si>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</si>
  <si>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</si>
  <si>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</si>
  <si>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</si>
  <si>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</si>
  <si>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</si>
  <si>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</si>
  <si>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</si>
  <si>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</si>
  <si>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</si>
  <si>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</si>
  <si>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</si>
  <si>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</si>
  <si>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</si>
  <si>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</si>
  <si>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</si>
  <si>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</si>
  <si>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</si>
  <si>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</si>
  <si>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</si>
  <si>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</si>
  <si>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</si>
  <si>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</si>
  <si>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</si>
  <si>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</si>
  <si>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</si>
  <si>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</si>
  <si>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</si>
  <si>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</si>
  <si>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</si>
  <si>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</si>
  <si>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</si>
  <si>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</si>
  <si>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</si>
  <si>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</si>
  <si>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</si>
  <si>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</si>
  <si>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</si>
  <si>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</si>
  <si>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</si>
  <si>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</si>
  <si>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</si>
  <si>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</si>
  <si>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</si>
  <si>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</si>
  <si>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</si>
  <si>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</si>
  <si>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</si>
  <si>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</si>
  <si>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</si>
  <si>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</si>
  <si>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</si>
  <si>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</si>
  <si>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</si>
  <si>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</si>
  <si>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</si>
  <si>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</si>
  <si>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</si>
  <si>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</si>
  <si>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</si>
  <si>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</si>
  <si>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</si>
  <si>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</si>
  <si>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</si>
  <si>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</si>
  <si>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</si>
  <si>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</si>
  <si>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</si>
  <si>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</si>
  <si>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</si>
  <si>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</si>
  <si>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</si>
  <si>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</si>
  <si>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</si>
  <si>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</si>
  <si>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</si>
  <si>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</si>
  <si>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</si>
  <si>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</si>
  <si>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</si>
  <si>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</si>
  <si>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</si>
  <si>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</si>
  <si>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</si>
  <si>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</si>
  <si>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</si>
  <si>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</si>
  <si>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</si>
  <si>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</si>
  <si>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</si>
  <si>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</si>
  <si>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</si>
  <si>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</si>
  <si>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</si>
  <si>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</si>
  <si>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</si>
  <si>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</si>
  <si>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</si>
  <si>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</si>
  <si>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</si>
  <si>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</si>
  <si>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</si>
  <si>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</si>
  <si>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</si>
  <si>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</si>
  <si>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</si>
  <si>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</si>
  <si>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</si>
  <si>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</si>
  <si>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</si>
  <si>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</si>
  <si>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</si>
  <si>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</si>
  <si>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</si>
  <si>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</si>
  <si>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</si>
  <si>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</si>
  <si>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</si>
  <si>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</si>
  <si>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</si>
  <si>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</si>
  <si>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</si>
  <si>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</si>
  <si>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</si>
  <si>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</si>
  <si>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</si>
  <si>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</si>
  <si>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</si>
  <si>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</si>
  <si>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</si>
  <si>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</si>
  <si>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</si>
  <si>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</si>
  <si>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</si>
  <si>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</si>
  <si>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</si>
  <si>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</si>
  <si>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</si>
  <si>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</si>
  <si>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</si>
  <si>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</si>
  <si>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</si>
  <si>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</si>
  <si>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</si>
  <si>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</si>
  <si>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</si>
  <si>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</si>
  <si>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</si>
  <si>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</si>
  <si>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</si>
  <si>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</si>
  <si>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</si>
  <si>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</si>
  <si>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</si>
  <si>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</si>
  <si>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</si>
  <si>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</si>
  <si>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</si>
  <si>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</si>
  <si>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</si>
  <si>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</si>
  <si>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</si>
  <si>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</si>
  <si>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</si>
  <si>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</si>
  <si>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</si>
  <si>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</si>
  <si>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</si>
  <si>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</si>
  <si>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</si>
  <si>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</si>
  <si>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</si>
  <si>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</si>
  <si>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</si>
  <si>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</si>
  <si>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</si>
  <si>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</si>
  <si>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</si>
  <si>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</si>
  <si>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</si>
  <si>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</si>
  <si>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</si>
  <si>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</si>
  <si>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</si>
  <si>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</si>
  <si>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</si>
  <si>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</si>
  <si>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</si>
  <si>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</si>
  <si>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</si>
  <si>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</si>
  <si>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</si>
  <si>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</si>
  <si>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</si>
  <si>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</si>
  <si>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</si>
  <si>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</si>
  <si>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</si>
  <si>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</si>
  <si>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</si>
  <si>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</si>
  <si>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</si>
  <si>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</si>
  <si>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</si>
  <si>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</si>
  <si>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</si>
  <si>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</si>
  <si>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</si>
  <si>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</si>
  <si>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</si>
  <si>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</si>
  <si>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</si>
  <si>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</si>
  <si>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</si>
  <si>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</si>
  <si>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</si>
  <si>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</si>
  <si>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</si>
  <si>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</si>
  <si>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</si>
  <si>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</si>
  <si>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</si>
  <si>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</si>
  <si>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</si>
  <si>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</si>
  <si>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</si>
  <si>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</si>
  <si>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</si>
  <si>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</si>
  <si>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</si>
  <si>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</si>
  <si>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</si>
  <si>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</si>
  <si>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</si>
  <si>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</si>
  <si>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</si>
  <si>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</si>
  <si>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</si>
  <si>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</si>
  <si>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</si>
  <si>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</si>
  <si>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</si>
  <si>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</si>
  <si>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</si>
  <si>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</si>
  <si>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</si>
  <si>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</si>
  <si>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</si>
  <si>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</si>
  <si>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</si>
  <si>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</si>
  <si>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</si>
  <si>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</si>
  <si>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</si>
  <si>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</si>
  <si>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</si>
  <si>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</si>
  <si>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</si>
  <si>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</si>
  <si>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</si>
  <si>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</si>
  <si>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</si>
  <si>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</si>
  <si>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</si>
  <si>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</si>
  <si>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</si>
  <si>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</si>
  <si>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</si>
  <si>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</si>
  <si>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</si>
  <si>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</si>
  <si>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</si>
  <si>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</si>
  <si>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</si>
  <si>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</si>
  <si>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</si>
  <si>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</si>
  <si>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</si>
  <si>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</si>
  <si>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</si>
  <si>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</si>
  <si>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</si>
  <si>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</si>
  <si>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</si>
  <si>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</si>
  <si>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</si>
  <si>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</si>
  <si>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</si>
  <si>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</si>
  <si>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</si>
  <si>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</si>
  <si>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</si>
  <si>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</si>
  <si>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</si>
  <si>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</si>
  <si>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</si>
  <si>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</si>
  <si>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</si>
  <si>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</si>
  <si>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</si>
  <si>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</si>
  <si>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</si>
  <si>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</si>
  <si>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</si>
  <si>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</si>
  <si>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</si>
  <si>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</si>
  <si>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</si>
  <si>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</si>
  <si>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</si>
  <si>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</si>
  <si>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</si>
  <si>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</si>
  <si>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</si>
  <si>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</si>
  <si>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</si>
  <si>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</si>
  <si>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</si>
  <si>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</si>
  <si>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</si>
  <si>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</si>
  <si>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</si>
  <si>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</si>
  <si>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</si>
  <si>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</si>
  <si>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</si>
  <si>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</si>
  <si>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</si>
  <si>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</si>
  <si>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</si>
  <si>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</si>
  <si>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</si>
  <si>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</si>
  <si>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</si>
  <si>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</si>
  <si>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</si>
  <si>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</si>
  <si>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</si>
  <si>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</si>
  <si>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</si>
  <si>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</si>
  <si>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</si>
  <si>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</si>
  <si>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</si>
  <si>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</si>
  <si>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</si>
  <si>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</si>
  <si>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</si>
  <si>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</si>
  <si>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</si>
  <si>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</si>
  <si>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</si>
  <si>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</si>
  <si>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</si>
  <si>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</si>
  <si>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</si>
  <si>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</si>
  <si>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</si>
  <si>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</si>
  <si>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</si>
  <si>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</si>
  <si>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</si>
  <si>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</si>
  <si>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</si>
  <si>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</si>
  <si>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</si>
  <si>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</si>
  <si>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</si>
  <si>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</si>
  <si>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</si>
  <si>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</si>
  <si>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</si>
  <si>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</si>
  <si>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</si>
  <si>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</si>
  <si>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</si>
  <si>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</si>
  <si>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</si>
  <si>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</si>
  <si>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</si>
  <si>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</si>
  <si>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</si>
  <si>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</si>
  <si>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</si>
  <si>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</si>
  <si>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</si>
  <si>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</si>
  <si>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</si>
  <si>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</si>
  <si>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</si>
  <si>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</si>
  <si>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</si>
  <si>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</si>
  <si>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</si>
  <si>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</si>
  <si>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</si>
  <si>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</si>
  <si>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</si>
  <si>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</si>
  <si>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</si>
  <si>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</si>
  <si>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</si>
  <si>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</si>
  <si>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</si>
  <si>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</si>
  <si>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</si>
  <si>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</si>
  <si>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</si>
  <si>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</si>
  <si>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</si>
  <si>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</si>
  <si>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</si>
  <si>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</si>
  <si>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</si>
  <si>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</si>
  <si>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</si>
  <si>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</si>
  <si>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</si>
  <si>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</si>
  <si>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</si>
  <si>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</si>
  <si>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</si>
  <si>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</si>
  <si>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</si>
  <si>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</si>
  <si>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</si>
  <si>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</si>
  <si>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</si>
  <si>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</si>
  <si>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</si>
  <si>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</si>
  <si>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</si>
  <si>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</si>
  <si>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</si>
  <si>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</si>
  <si>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</si>
  <si>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</si>
  <si>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</si>
  <si>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</si>
  <si>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</si>
  <si>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</si>
  <si>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</si>
  <si>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</si>
  <si>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</si>
  <si>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</si>
  <si>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</si>
  <si>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</si>
  <si>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</si>
  <si>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</si>
  <si>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</si>
  <si>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</si>
  <si>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</si>
  <si>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</si>
  <si>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</si>
  <si>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</si>
  <si>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</si>
  <si>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</si>
  <si>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</si>
  <si>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</si>
  <si>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</si>
  <si>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</si>
  <si>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</si>
  <si>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</si>
  <si>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</si>
  <si>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</si>
  <si>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</si>
  <si>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</si>
  <si>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</si>
  <si>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</si>
  <si>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</si>
  <si>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</si>
  <si>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</si>
  <si>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</si>
  <si>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</si>
  <si>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</si>
  <si>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</si>
  <si>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</si>
  <si>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</si>
  <si>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</si>
  <si>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</si>
  <si>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</si>
  <si>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</si>
  <si>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</si>
  <si>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</si>
  <si>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</si>
  <si>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</si>
  <si>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</si>
  <si>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</si>
  <si>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</si>
  <si>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</si>
  <si>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</si>
  <si>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</si>
  <si>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</si>
  <si>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</si>
  <si>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</si>
  <si>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</si>
  <si>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</si>
  <si>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</si>
  <si>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</si>
  <si>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</si>
  <si>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</si>
  <si>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</si>
  <si>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</si>
  <si>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</si>
  <si>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</si>
  <si>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</si>
  <si>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</si>
  <si>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</si>
  <si>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</si>
  <si>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</si>
  <si>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</si>
  <si>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</si>
  <si>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</si>
  <si>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</si>
  <si>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</si>
  <si>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</si>
  <si>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</si>
  <si>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</si>
  <si>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</si>
  <si>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</si>
  <si>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</si>
  <si>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</si>
  <si>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</si>
  <si>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</si>
  <si>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</si>
  <si>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</si>
  <si>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</si>
  <si>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</si>
  <si>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</si>
  <si>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</si>
  <si>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</si>
  <si>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</si>
  <si>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</si>
  <si>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</si>
  <si>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</si>
  <si>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</si>
  <si>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</si>
  <si>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</si>
  <si>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</si>
  <si>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</si>
  <si>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</si>
  <si>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</si>
  <si>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</si>
  <si>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</si>
  <si>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</si>
  <si>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</si>
  <si>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</si>
  <si>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</si>
  <si>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</si>
  <si>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</si>
  <si>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</si>
  <si>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</si>
  <si>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</si>
  <si>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</si>
  <si>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</si>
  <si>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</si>
  <si>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</si>
  <si>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</si>
  <si>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</si>
  <si>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</si>
  <si>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</si>
  <si>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</si>
  <si>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</si>
  <si>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</si>
  <si>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</si>
  <si>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</si>
  <si>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</si>
  <si>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</si>
  <si>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</si>
  <si>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</si>
  <si>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</si>
  <si>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</si>
  <si>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</si>
  <si>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</si>
  <si>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</si>
  <si>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</si>
  <si>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</si>
  <si>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</si>
  <si>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</si>
  <si>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</si>
  <si>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</si>
  <si>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</si>
  <si>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</si>
  <si>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</si>
  <si>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</si>
  <si>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</si>
  <si>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</si>
  <si>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</si>
  <si>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</si>
  <si>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</si>
  <si>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</si>
  <si>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</si>
  <si>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</si>
  <si>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</si>
  <si>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</si>
  <si>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</si>
  <si>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</si>
  <si>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</si>
  <si>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</si>
  <si>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</si>
  <si>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</si>
  <si>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</si>
  <si>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</si>
  <si>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</si>
  <si>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</si>
  <si>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</si>
  <si>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</si>
  <si>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</si>
  <si>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</si>
  <si>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</si>
  <si>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</si>
  <si>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</si>
  <si>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</si>
  <si>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</si>
  <si>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</si>
  <si>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</si>
  <si>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</si>
  <si>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</si>
  <si>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</si>
  <si>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</si>
  <si>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</si>
  <si>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</si>
  <si>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</si>
  <si>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</si>
  <si>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</si>
  <si>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</si>
  <si>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</si>
  <si>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</si>
  <si>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</si>
  <si>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</si>
  <si>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</si>
  <si>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</si>
  <si>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</si>
  <si>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</si>
  <si>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</si>
  <si>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</si>
  <si>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</si>
  <si>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</si>
  <si>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</si>
  <si>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</si>
  <si>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</si>
  <si>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</si>
  <si>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</si>
  <si>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</si>
  <si>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</si>
  <si>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</si>
  <si>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</si>
  <si>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</si>
  <si>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</si>
  <si>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</si>
  <si>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</si>
  <si>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</si>
  <si>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</si>
  <si>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</si>
  <si>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</si>
  <si>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</si>
  <si>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</si>
  <si>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</si>
  <si>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</si>
  <si>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</si>
  <si>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</si>
  <si>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</si>
  <si>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</si>
  <si>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</si>
  <si>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</si>
  <si>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</si>
  <si>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</si>
  <si>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</si>
  <si>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</si>
  <si>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</si>
  <si>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</si>
  <si>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</si>
  <si>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</si>
  <si>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</si>
  <si>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</si>
  <si>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</si>
  <si>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</si>
  <si>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</si>
  <si>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</si>
  <si>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</si>
  <si>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</si>
  <si>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</si>
  <si>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</si>
  <si>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</si>
  <si>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</si>
  <si>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</si>
  <si>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</si>
  <si>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</si>
  <si>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</si>
  <si>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</si>
  <si>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</si>
  <si>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</si>
  <si>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</si>
  <si>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</si>
  <si>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</si>
  <si>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</si>
  <si>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</si>
  <si>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</si>
  <si>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</si>
  <si>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</si>
  <si>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</si>
  <si>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</si>
  <si>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</si>
  <si>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</si>
  <si>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</si>
  <si>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</si>
  <si>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</si>
  <si>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</si>
  <si>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</si>
  <si>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</si>
  <si>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</si>
  <si>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</si>
  <si>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</si>
  <si>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</si>
  <si>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</si>
  <si>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</si>
  <si>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</si>
  <si>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</si>
  <si>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</si>
  <si>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</si>
  <si>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</si>
  <si>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</si>
  <si>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</si>
  <si>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</si>
  <si>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</si>
  <si>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</si>
  <si>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</si>
  <si>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</si>
  <si>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</si>
  <si>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</si>
  <si>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</si>
  <si>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</si>
  <si>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</si>
  <si>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</si>
  <si>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</si>
  <si>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</si>
  <si>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</si>
  <si>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</si>
  <si>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</si>
  <si>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</si>
  <si>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</si>
  <si>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</si>
  <si>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</si>
  <si>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</si>
  <si>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</si>
  <si>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</si>
  <si>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</si>
  <si>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</si>
  <si>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</si>
  <si>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</si>
  <si>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</si>
  <si>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</si>
  <si>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</si>
  <si>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</si>
  <si>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</si>
  <si>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</si>
  <si>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</si>
  <si>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</si>
  <si>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</si>
  <si>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</si>
  <si>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</si>
  <si>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</si>
  <si>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</si>
  <si>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</si>
  <si>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</si>
  <si>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</si>
  <si>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</si>
  <si>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</si>
  <si>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</si>
  <si>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</si>
  <si>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</si>
  <si>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</si>
  <si>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</si>
  <si>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</si>
  <si>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</si>
  <si>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</si>
  <si>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</si>
  <si>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</si>
  <si>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</si>
  <si>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</si>
  <si>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</si>
  <si>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</si>
  <si>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</si>
  <si>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</si>
  <si>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</si>
  <si>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</si>
  <si>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</si>
  <si>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</si>
  <si>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</si>
  <si>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</si>
  <si>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</si>
  <si>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</si>
  <si>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</si>
  <si>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</si>
  <si>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</si>
  <si>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</si>
  <si>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</si>
  <si>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</si>
  <si>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</si>
  <si>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</si>
  <si>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</si>
  <si>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</si>
  <si>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</si>
  <si>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</si>
  <si>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</si>
  <si>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</si>
  <si>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</si>
  <si>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</si>
  <si>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</si>
  <si>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</si>
  <si>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</si>
  <si>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</si>
  <si>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</si>
  <si>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</si>
  <si>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</si>
  <si>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</si>
  <si>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</si>
  <si>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</si>
  <si>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</si>
  <si>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</si>
  <si>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</si>
  <si>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</si>
  <si>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</si>
  <si>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</si>
  <si>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</si>
  <si>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</si>
  <si>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</si>
  <si>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</si>
  <si>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</si>
  <si>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</si>
  <si>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</si>
  <si>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</si>
  <si>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</si>
  <si>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</si>
  <si>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</si>
  <si>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</si>
  <si>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</si>
  <si>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</si>
  <si>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</si>
  <si>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</si>
  <si>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</si>
  <si>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</si>
  <si>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</si>
  <si>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</si>
  <si>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</si>
  <si>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</si>
  <si>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</si>
  <si>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</si>
  <si>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</si>
  <si>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</si>
  <si>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</si>
  <si>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</si>
  <si>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</si>
  <si>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</si>
  <si>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</si>
  <si>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</si>
  <si>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</si>
  <si>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</si>
  <si>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</si>
  <si>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</si>
  <si>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</si>
  <si>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</si>
  <si>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</si>
  <si>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</si>
  <si>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</si>
  <si>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</si>
  <si>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</si>
  <si>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</si>
  <si>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</si>
  <si>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</si>
  <si>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</si>
  <si>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</si>
  <si>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</si>
  <si>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</si>
  <si>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</si>
  <si>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</si>
  <si>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</si>
  <si>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</si>
  <si>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</si>
  <si>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</si>
  <si>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</si>
  <si>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</si>
  <si>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</si>
  <si>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</si>
  <si>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</si>
  <si>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</si>
  <si>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</si>
  <si>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</si>
  <si>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</si>
  <si>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</si>
  <si>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</si>
  <si>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</si>
  <si>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</si>
  <si>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</si>
  <si>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</si>
  <si>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</si>
  <si>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</si>
  <si>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</si>
  <si>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</si>
  <si>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</si>
  <si>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</si>
  <si>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</si>
  <si>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</si>
  <si>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</si>
  <si>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</si>
  <si>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</si>
  <si>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</si>
  <si>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</si>
  <si>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</si>
  <si>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</si>
  <si>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</si>
  <si>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</si>
  <si>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</si>
  <si>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</si>
  <si>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</si>
  <si>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</si>
  <si>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</si>
  <si>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</si>
  <si>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</si>
  <si>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</si>
  <si>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</si>
  <si>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</si>
  <si>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</si>
  <si>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</si>
  <si>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</si>
  <si>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</si>
  <si>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</si>
  <si>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</si>
  <si>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</si>
  <si>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</si>
  <si>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</si>
  <si>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</si>
  <si>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</si>
  <si>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</si>
  <si>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</si>
  <si>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</si>
  <si>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</si>
  <si>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</si>
  <si>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</si>
  <si>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</si>
  <si>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</si>
  <si>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</si>
  <si>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</si>
  <si>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</si>
  <si>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</si>
  <si>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</si>
  <si>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</si>
  <si>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</si>
  <si>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</si>
  <si>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</si>
  <si>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</si>
  <si>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</si>
  <si>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</si>
  <si>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</si>
  <si>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</si>
  <si>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</si>
  <si>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</si>
  <si>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</si>
  <si>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</si>
  <si>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</si>
  <si>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</si>
  <si>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</si>
  <si>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</si>
  <si>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</si>
  <si>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</si>
  <si>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</si>
  <si>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</si>
  <si>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</si>
  <si>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</si>
  <si>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</si>
  <si>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</si>
  <si>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</si>
  <si>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</si>
  <si>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</si>
  <si>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</si>
  <si>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</si>
  <si>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</si>
  <si>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</si>
  <si>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</si>
  <si>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</si>
  <si>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</si>
  <si>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</si>
  <si>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</si>
  <si>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</si>
  <si>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</si>
  <si>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</si>
  <si>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</si>
  <si>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</si>
  <si>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</si>
  <si>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</si>
  <si>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</si>
  <si>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</si>
  <si>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</si>
  <si>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</si>
  <si>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</si>
  <si>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</si>
  <si>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</si>
  <si>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</si>
  <si>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</si>
  <si>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</si>
  <si>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</si>
  <si>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</si>
  <si>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</si>
  <si>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</si>
  <si>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</si>
  <si>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</si>
  <si>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</si>
  <si>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</si>
  <si>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</si>
  <si>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</si>
  <si>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</si>
  <si>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</si>
  <si>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</si>
  <si>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</si>
  <si>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</si>
  <si>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</si>
  <si>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</si>
  <si>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</si>
  <si>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</si>
  <si>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</si>
  <si>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</si>
  <si>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</si>
  <si>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</si>
  <si>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</si>
  <si>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</si>
  <si>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</si>
  <si>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</si>
  <si>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</si>
  <si>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</si>
  <si>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</si>
  <si>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</si>
  <si>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</si>
  <si>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</si>
  <si>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</si>
  <si>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</si>
  <si>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</si>
  <si>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</si>
  <si>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</si>
  <si>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</si>
  <si>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</si>
  <si>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</si>
  <si>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</si>
  <si>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</si>
  <si>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</si>
  <si>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</si>
  <si>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</si>
  <si>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</si>
  <si>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</si>
  <si>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</si>
  <si>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</si>
  <si>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</si>
  <si>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</si>
  <si>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</si>
  <si>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</si>
  <si>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</si>
  <si>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</si>
  <si>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</si>
  <si>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</si>
  <si>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</si>
  <si>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</si>
  <si>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</si>
  <si>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</si>
  <si>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</si>
  <si>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</si>
  <si>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</si>
  <si>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</si>
  <si>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</si>
  <si>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</si>
  <si>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</si>
  <si>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</si>
  <si>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</si>
  <si>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</si>
  <si>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</si>
  <si>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</si>
  <si>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</si>
  <si>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</si>
  <si>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</si>
  <si>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</si>
  <si>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</si>
  <si>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</si>
  <si>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</si>
  <si>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</si>
  <si>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</si>
  <si>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</si>
  <si>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</si>
  <si>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</si>
  <si>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</si>
  <si>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</si>
  <si>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</si>
  <si>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</si>
  <si>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</si>
  <si>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</si>
  <si>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</si>
  <si>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</si>
  <si>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</si>
  <si>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</si>
  <si>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</si>
  <si>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</si>
  <si>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</si>
  <si>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</si>
  <si>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</si>
  <si>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</si>
  <si>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</si>
  <si>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</si>
  <si>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</si>
  <si>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</si>
  <si>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</si>
  <si>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</si>
  <si>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</si>
  <si>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</si>
  <si>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</si>
  <si>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</si>
  <si>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</si>
  <si>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</si>
  <si>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</si>
  <si>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</si>
  <si>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</si>
  <si>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</si>
  <si>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</si>
  <si>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</si>
  <si>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</si>
  <si>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</si>
  <si>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</si>
  <si>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</si>
  <si>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</si>
  <si>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</si>
  <si>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</si>
  <si>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</si>
  <si>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</si>
  <si>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</si>
  <si>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</si>
  <si>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</si>
  <si>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</si>
  <si>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</si>
  <si>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</si>
  <si>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</si>
  <si>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</si>
  <si>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</si>
  <si>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</si>
  <si>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</si>
  <si>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</si>
  <si>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</si>
  <si>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</si>
  <si>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</si>
  <si>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</si>
  <si>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</si>
  <si>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</si>
  <si>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</si>
  <si>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</si>
  <si>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</si>
  <si>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</si>
  <si>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</si>
  <si>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</si>
  <si>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</si>
  <si>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</si>
  <si>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</si>
  <si>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</si>
  <si>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</si>
  <si>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</si>
  <si>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</si>
  <si>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</si>
  <si>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</si>
  <si>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</si>
  <si>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</si>
  <si>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</si>
  <si>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</si>
  <si>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</si>
  <si>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</si>
  <si>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</si>
  <si>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</si>
  <si>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</si>
  <si>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</si>
  <si>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</si>
  <si>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</si>
  <si>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</si>
  <si>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</si>
  <si>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</si>
  <si>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</si>
  <si>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</si>
  <si>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</si>
  <si>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</si>
  <si>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</si>
  <si>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</si>
  <si>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</si>
  <si>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</si>
  <si>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</si>
  <si>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</si>
  <si>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</si>
  <si>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</si>
  <si>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</si>
  <si>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</si>
  <si>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</si>
  <si>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</si>
  <si>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</si>
  <si>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</si>
  <si>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</si>
  <si>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</si>
  <si>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</si>
  <si>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</si>
  <si>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</si>
  <si>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</si>
  <si>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</si>
  <si>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</si>
  <si>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</si>
  <si>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</si>
  <si>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</si>
  <si>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</si>
  <si>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</si>
  <si>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</si>
  <si>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</si>
  <si>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</si>
  <si>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</si>
  <si>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</si>
  <si>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</si>
  <si>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</si>
  <si>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</si>
  <si>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</si>
  <si>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</si>
  <si>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</si>
  <si>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</si>
  <si>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</si>
  <si>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</si>
  <si>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</si>
  <si>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</si>
  <si>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</si>
  <si>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</si>
  <si>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</si>
  <si>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</si>
  <si>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</si>
  <si>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</si>
  <si>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</si>
  <si>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</si>
  <si>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</si>
  <si>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</si>
  <si>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</si>
  <si>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</si>
  <si>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</si>
  <si>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</si>
  <si>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</si>
  <si>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</si>
  <si>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</si>
  <si>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</si>
  <si>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</si>
  <si>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</si>
  <si>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</si>
  <si>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</si>
  <si>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</si>
  <si>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</si>
  <si>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</si>
  <si>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</si>
  <si>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</si>
  <si>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</si>
  <si>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</si>
  <si>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</si>
  <si>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</si>
  <si>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</si>
  <si>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</si>
  <si>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</si>
  <si>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</si>
  <si>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</si>
  <si>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</si>
  <si>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</si>
  <si>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</si>
  <si>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</si>
  <si>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</si>
  <si>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</si>
  <si>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</si>
  <si>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</si>
  <si>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</si>
  <si>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</si>
  <si>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</si>
  <si>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</si>
  <si>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</si>
  <si>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</si>
  <si>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</si>
  <si>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</si>
  <si>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</si>
  <si>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</si>
  <si>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</si>
  <si>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</si>
  <si>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</si>
  <si>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</si>
  <si>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</si>
  <si>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</si>
  <si>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</si>
  <si>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</si>
  <si>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</si>
  <si>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</si>
  <si>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</si>
  <si>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</si>
  <si>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</si>
  <si>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</si>
  <si>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</si>
  <si>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</si>
  <si>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</si>
  <si>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</si>
  <si>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</si>
  <si>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</si>
  <si>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</si>
  <si>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</si>
  <si>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</si>
  <si>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</si>
  <si>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</si>
  <si>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</si>
  <si>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</si>
  <si>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</si>
  <si>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</si>
  <si>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</si>
  <si>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</si>
  <si>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</si>
  <si>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</si>
  <si>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</si>
  <si>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</si>
  <si>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</si>
  <si>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</si>
  <si>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</si>
  <si>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</si>
  <si>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</si>
  <si>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</si>
  <si>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</si>
  <si>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</si>
  <si>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</si>
  <si>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</si>
  <si>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</si>
  <si>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</si>
  <si>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</si>
  <si>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</si>
  <si>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</si>
  <si>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</si>
  <si>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</si>
  <si>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</si>
  <si>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</si>
  <si>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</si>
  <si>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</si>
  <si>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</si>
  <si>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</si>
  <si>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</si>
  <si>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</si>
  <si>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</si>
  <si>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</si>
  <si>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</si>
  <si>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</si>
  <si>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</si>
  <si>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</si>
  <si>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</si>
  <si>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</si>
  <si>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</si>
  <si>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</si>
  <si>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</si>
  <si>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</si>
  <si>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</si>
  <si>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</si>
  <si>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</si>
  <si>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</si>
  <si>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</si>
  <si>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</si>
  <si>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</si>
  <si>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</si>
  <si>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</si>
  <si>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</si>
  <si>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</si>
  <si>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</si>
  <si>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</si>
  <si>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</si>
  <si>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</si>
  <si>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</si>
  <si>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</si>
  <si>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</si>
  <si>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</si>
  <si>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</si>
  <si>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</si>
  <si>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</si>
  <si>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</si>
  <si>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</si>
  <si>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</si>
  <si>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</si>
  <si>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</si>
  <si>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</si>
  <si>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</si>
  <si>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</si>
  <si>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</si>
  <si>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</si>
  <si>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</si>
  <si>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</si>
  <si>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</si>
  <si>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</si>
  <si>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</si>
  <si>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</si>
  <si>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</si>
  <si>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</si>
  <si>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</si>
  <si>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</si>
  <si>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</si>
  <si>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</si>
  <si>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</si>
  <si>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</si>
  <si>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</si>
  <si>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</si>
  <si>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</si>
  <si>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</si>
  <si>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</si>
  <si>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</si>
  <si>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</si>
  <si>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</si>
  <si>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</si>
  <si>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</si>
  <si>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</si>
  <si>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</si>
  <si>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</si>
  <si>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</si>
  <si>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</si>
  <si>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</si>
  <si>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</si>
  <si>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</si>
  <si>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</si>
  <si>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</si>
  <si>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</si>
  <si>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</si>
  <si>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</si>
  <si>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</si>
  <si>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</si>
  <si>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</si>
  <si>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</si>
  <si>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</si>
  <si>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</si>
  <si>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</si>
  <si>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</si>
  <si>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</si>
  <si>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</si>
  <si>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</si>
  <si>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</si>
  <si>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</si>
  <si>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</si>
  <si>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</si>
  <si>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</si>
  <si>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</si>
  <si>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</si>
  <si>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</si>
  <si>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</si>
  <si>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</si>
  <si>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</si>
  <si>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</si>
  <si>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</si>
  <si>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</si>
  <si>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</si>
  <si>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</si>
  <si>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</si>
  <si>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</si>
  <si>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</si>
  <si>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</si>
  <si>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</si>
  <si>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</si>
  <si>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</si>
  <si>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</si>
  <si>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</si>
  <si>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</si>
  <si>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</si>
  <si>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</si>
  <si>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</si>
  <si>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</si>
  <si>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</si>
  <si>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</si>
  <si>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</si>
  <si>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</si>
  <si>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</si>
  <si>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</si>
  <si>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</si>
  <si>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</si>
  <si>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</si>
  <si>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</si>
  <si>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</si>
  <si>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</si>
  <si>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</si>
  <si>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</si>
  <si>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</si>
  <si>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</si>
  <si>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</si>
  <si>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</si>
  <si>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</si>
  <si>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</si>
  <si>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</si>
  <si>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</si>
  <si>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</si>
  <si>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</si>
  <si>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</si>
  <si>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</si>
  <si>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</si>
  <si>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</si>
  <si>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</si>
  <si>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</si>
  <si>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</si>
  <si>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</si>
  <si>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</si>
  <si>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</si>
  <si>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</si>
  <si>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</si>
  <si>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</si>
  <si>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</si>
  <si>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</si>
  <si>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</si>
  <si>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</si>
  <si>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</si>
  <si>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</si>
  <si>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</si>
  <si>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</si>
  <si>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</si>
  <si>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</si>
  <si>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</si>
  <si>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</si>
  <si>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</si>
  <si>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</si>
  <si>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</si>
  <si>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</si>
  <si>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</si>
  <si>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</si>
  <si>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</si>
  <si>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</si>
  <si>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</si>
  <si>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</si>
  <si>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</si>
  <si>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</si>
  <si>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</si>
  <si>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</si>
  <si>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</si>
  <si>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</si>
  <si>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</si>
  <si>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</si>
  <si>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</si>
  <si>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</si>
  <si>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</si>
  <si>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</si>
  <si>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</si>
  <si>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</si>
  <si>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</si>
  <si>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</si>
  <si>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</si>
  <si>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</si>
  <si>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</si>
  <si>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</si>
  <si>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</si>
  <si>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</si>
  <si>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</si>
  <si>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</si>
  <si>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</si>
  <si>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</si>
  <si>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</si>
  <si>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</si>
  <si>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</si>
  <si>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</si>
  <si>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</si>
  <si>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</si>
  <si>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</si>
  <si>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</si>
  <si>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</si>
  <si>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</si>
  <si>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</si>
  <si>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</si>
  <si>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</si>
  <si>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</si>
  <si>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</si>
  <si>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</si>
  <si>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</si>
  <si>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</si>
  <si>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</si>
  <si>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</si>
  <si>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</si>
  <si>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</si>
  <si>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</si>
  <si>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</si>
  <si>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</si>
  <si>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</si>
  <si>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</si>
  <si>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</si>
  <si>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</si>
  <si>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</si>
  <si>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</si>
  <si>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</si>
  <si>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</si>
  <si>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</si>
  <si>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</si>
  <si>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</si>
  <si>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</si>
  <si>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</si>
  <si>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</si>
  <si>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</si>
  <si>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</si>
  <si>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</si>
  <si>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</si>
  <si>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</si>
  <si>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</si>
  <si>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</si>
  <si>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</si>
  <si>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</si>
  <si>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</si>
  <si>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</si>
  <si>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</si>
  <si>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</si>
  <si>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</si>
  <si>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</si>
  <si>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</si>
  <si>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</si>
  <si>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</si>
  <si>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</si>
  <si>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</si>
  <si>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</si>
  <si>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</si>
  <si>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</si>
  <si>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</si>
  <si>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</si>
  <si>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</si>
  <si>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</si>
  <si>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</si>
  <si>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</si>
  <si>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</si>
  <si>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</si>
  <si>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</si>
  <si>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</si>
  <si>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</si>
  <si>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</si>
  <si>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</si>
  <si>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</si>
  <si>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</si>
  <si>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</si>
  <si>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</si>
  <si>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</si>
  <si>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</si>
  <si>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</si>
  <si>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</si>
  <si>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</si>
  <si>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</si>
  <si>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</si>
  <si>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</si>
  <si>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</si>
  <si>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</si>
  <si>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</si>
  <si>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</si>
  <si>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</si>
  <si>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</si>
  <si>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</si>
  <si>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</si>
  <si>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</si>
  <si>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</si>
  <si>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</si>
  <si>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</si>
  <si>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</si>
  <si>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</si>
  <si>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</si>
  <si>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</si>
  <si>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</si>
  <si>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</si>
  <si>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</si>
  <si>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</si>
  <si>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</si>
  <si>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</si>
  <si>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</si>
  <si>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</si>
  <si>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</si>
  <si>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</si>
  <si>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</si>
  <si>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</si>
  <si>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</si>
  <si>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</si>
  <si>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</si>
  <si>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</si>
  <si>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</si>
  <si>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</si>
  <si>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</si>
  <si>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</si>
  <si>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</si>
  <si>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</si>
  <si>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</si>
  <si>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</si>
  <si>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</si>
  <si>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</si>
  <si>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</si>
  <si>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</si>
  <si>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</si>
  <si>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</si>
  <si>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</si>
  <si>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</si>
  <si>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</si>
  <si>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</si>
  <si>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</si>
  <si>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</si>
  <si>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</si>
  <si>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</si>
  <si>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</si>
  <si>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</si>
  <si>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</si>
  <si>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</si>
  <si>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</si>
  <si>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</si>
  <si>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</si>
  <si>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</si>
  <si>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</si>
  <si>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</si>
  <si>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</si>
  <si>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</si>
  <si>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</si>
  <si>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</si>
  <si>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</si>
  <si>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</si>
  <si>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</si>
  <si>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</si>
  <si>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</si>
  <si>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</si>
  <si>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</si>
  <si>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</si>
  <si>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</si>
  <si>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</si>
  <si>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</si>
  <si>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</si>
  <si>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</si>
  <si>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</si>
  <si>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</si>
  <si>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</si>
  <si>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</si>
  <si>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</si>
  <si>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</si>
  <si>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</si>
  <si>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</si>
  <si>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</si>
  <si>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</si>
  <si>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</si>
  <si>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</si>
  <si>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</si>
  <si>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</si>
  <si>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</si>
  <si>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</si>
  <si>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</si>
  <si>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</si>
  <si>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</si>
  <si>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</si>
  <si>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</si>
  <si>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</si>
  <si>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</si>
  <si>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</si>
  <si>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</si>
  <si>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</si>
  <si>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</si>
  <si>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</si>
  <si>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</si>
  <si>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</si>
  <si>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</si>
  <si>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</si>
  <si>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</si>
  <si>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</si>
  <si>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</si>
  <si>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</si>
  <si>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</si>
  <si>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</si>
  <si>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</si>
  <si>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</si>
  <si>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</si>
  <si>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</si>
  <si>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</si>
  <si>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</si>
  <si>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</si>
  <si>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</si>
  <si>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</si>
  <si>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</si>
  <si>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</si>
  <si>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</si>
  <si>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</si>
  <si>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</si>
  <si>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</si>
  <si>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</si>
  <si>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</si>
  <si>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</si>
  <si>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</si>
  <si>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</si>
  <si>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</si>
  <si>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</si>
  <si>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</si>
  <si>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</si>
  <si>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</si>
  <si>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</si>
  <si>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</si>
  <si>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</si>
  <si>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</si>
  <si>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</si>
  <si>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</si>
  <si>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</si>
  <si>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</si>
  <si>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</si>
  <si>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</si>
  <si>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</si>
  <si>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</si>
  <si>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</si>
  <si>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</si>
  <si>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</si>
  <si>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</si>
  <si>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</si>
  <si>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</si>
  <si>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</si>
  <si>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</si>
  <si>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</si>
  <si>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</si>
  <si>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</si>
  <si>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</si>
  <si>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</si>
  <si>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</si>
  <si>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</si>
  <si>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</si>
  <si>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</si>
  <si>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</si>
  <si>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</si>
  <si>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</si>
  <si>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</si>
  <si>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</si>
  <si>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</si>
  <si>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</si>
  <si>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</si>
  <si>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</si>
  <si>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</si>
  <si>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</si>
  <si>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</si>
  <si>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</si>
  <si>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</si>
  <si>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</si>
  <si>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</si>
  <si>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</si>
  <si>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</si>
  <si>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</si>
  <si>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</si>
  <si>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</si>
  <si>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</si>
  <si>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</si>
  <si>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</si>
  <si>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</si>
  <si>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</si>
  <si>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</si>
  <si>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</si>
  <si>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</si>
  <si>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</si>
  <si>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</si>
  <si>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</si>
  <si>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</si>
  <si>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</si>
  <si>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</si>
  <si>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</si>
  <si>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</si>
  <si>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</si>
  <si>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</si>
  <si>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</si>
  <si>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</si>
  <si>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</si>
  <si>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</si>
  <si>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</si>
  <si>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</si>
  <si>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</si>
  <si>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</si>
  <si>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</si>
  <si>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</si>
  <si>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</si>
  <si>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</si>
  <si>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</si>
  <si>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</si>
  <si>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</si>
  <si>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</si>
  <si>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</si>
  <si>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</si>
  <si>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</si>
  <si>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</si>
  <si>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</si>
  <si>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</si>
  <si>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</si>
  <si>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</si>
  <si>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</si>
  <si>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</si>
  <si>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</si>
  <si>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</si>
  <si>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</si>
  <si>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</si>
  <si>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</si>
  <si>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</si>
  <si>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</si>
  <si>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</si>
  <si>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</si>
  <si>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</si>
  <si>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</si>
  <si>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</si>
  <si>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</si>
  <si>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</si>
  <si>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</si>
  <si>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</si>
  <si>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</si>
  <si>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</si>
  <si>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</si>
  <si>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</si>
  <si>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</si>
  <si>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</si>
  <si>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</si>
  <si>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</si>
  <si>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</si>
  <si>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</si>
  <si>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</si>
  <si>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</si>
  <si>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</si>
  <si>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</si>
  <si>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</si>
  <si>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</si>
  <si>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</si>
  <si>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</si>
  <si>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</si>
  <si>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</si>
  <si>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</si>
  <si>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</si>
  <si>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</si>
  <si>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</si>
  <si>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</si>
  <si>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</si>
  <si>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</si>
  <si>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</si>
  <si>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</si>
  <si>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</si>
  <si>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</si>
  <si>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</si>
  <si>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</si>
  <si>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</si>
  <si>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</si>
  <si>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</si>
  <si>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</si>
  <si>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</si>
  <si>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</si>
  <si>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</si>
  <si>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</si>
  <si>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</si>
  <si>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</si>
  <si>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</si>
  <si>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</si>
  <si>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</si>
  <si>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</si>
  <si>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</si>
  <si>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</si>
  <si>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</si>
  <si>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</si>
  <si>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</si>
  <si>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</si>
  <si>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</si>
  <si>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</si>
  <si>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</si>
  <si>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</si>
  <si>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</si>
  <si>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</si>
  <si>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</si>
  <si>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</si>
  <si>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</si>
  <si>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</si>
  <si>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</si>
  <si>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</si>
  <si>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</si>
  <si>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</si>
  <si>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</si>
  <si>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</si>
  <si>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</si>
  <si>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</si>
  <si>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</si>
  <si>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</si>
  <si>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</si>
  <si>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</si>
  <si>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</si>
  <si>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</si>
  <si>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</si>
  <si>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</si>
  <si>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</si>
  <si>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</si>
  <si>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</si>
  <si>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</si>
  <si>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</si>
  <si>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</si>
  <si>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</si>
  <si>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</si>
  <si>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</si>
  <si>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</si>
  <si>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</si>
  <si>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</si>
  <si>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</si>
  <si>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</si>
  <si>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</si>
  <si>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</si>
  <si>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</si>
  <si>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</si>
  <si>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</si>
  <si>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</si>
  <si>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</si>
  <si>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</si>
  <si>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</si>
  <si>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</si>
  <si>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</si>
  <si>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</si>
  <si>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</si>
  <si>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</si>
  <si>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</si>
  <si>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</si>
  <si>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</si>
  <si>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</si>
  <si>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</si>
  <si>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</si>
  <si>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</si>
  <si>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</si>
  <si>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</si>
  <si>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</si>
  <si>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</si>
  <si>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</si>
  <si>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</si>
  <si>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</si>
  <si>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</si>
  <si>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</si>
  <si>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</si>
  <si>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</si>
  <si>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</si>
  <si>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</si>
  <si>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</si>
  <si>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</si>
  <si>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</si>
  <si>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</si>
  <si>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</si>
  <si>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</si>
  <si>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</si>
  <si>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</si>
  <si>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</si>
  <si>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</si>
  <si>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</si>
  <si>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</si>
  <si>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</si>
  <si>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</si>
  <si>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</si>
  <si>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</si>
  <si>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</si>
  <si>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</si>
  <si>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</si>
  <si>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</si>
  <si>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</si>
  <si>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</si>
  <si>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</si>
  <si>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</si>
  <si>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</si>
  <si>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</si>
  <si>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</si>
  <si>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</si>
  <si>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</si>
  <si>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</si>
  <si>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</si>
  <si>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</si>
  <si>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</si>
  <si>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</si>
  <si>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</si>
  <si>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</si>
  <si>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</si>
  <si>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</si>
  <si>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</si>
  <si>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</si>
  <si>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</si>
  <si>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</si>
  <si>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</si>
  <si>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</si>
  <si>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</si>
  <si>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</si>
  <si>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</si>
  <si>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</si>
  <si>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</si>
  <si>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</si>
  <si>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</si>
  <si>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</si>
  <si>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</si>
  <si>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</si>
  <si>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</si>
  <si>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</si>
  <si>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</si>
  <si>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</si>
  <si>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</si>
  <si>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</si>
  <si>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</si>
  <si>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</si>
  <si>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</si>
  <si>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</si>
  <si>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</si>
  <si>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</si>
  <si>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</si>
  <si>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</si>
  <si>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</si>
  <si>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</si>
  <si>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</si>
  <si>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</si>
  <si>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</si>
  <si>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</si>
  <si>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</si>
  <si>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</si>
  <si>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</si>
  <si>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</si>
  <si>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</si>
  <si>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</si>
  <si>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</si>
  <si>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</si>
  <si>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</si>
  <si>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</si>
  <si>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</si>
  <si>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</si>
  <si>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</si>
  <si>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</si>
  <si>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</si>
  <si>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</si>
  <si>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</si>
  <si>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</si>
  <si>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</si>
  <si>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</si>
  <si>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</si>
  <si>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</si>
  <si>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</si>
  <si>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</si>
  <si>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</si>
  <si>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</si>
  <si>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</si>
  <si>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</si>
  <si>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</si>
  <si>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</si>
  <si>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</si>
  <si>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</si>
  <si>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</si>
  <si>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</si>
  <si>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</si>
  <si>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</si>
  <si>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</si>
  <si>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</si>
  <si>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</si>
  <si>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</si>
  <si>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</si>
  <si>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</si>
  <si>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</si>
  <si>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</si>
  <si>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</si>
  <si>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</si>
  <si>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</si>
  <si>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</si>
  <si>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</si>
  <si>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</si>
  <si>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</si>
  <si>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</si>
  <si>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</si>
  <si>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</si>
  <si>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</si>
  <si>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</si>
  <si>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</si>
  <si>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</si>
  <si>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</si>
  <si>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</si>
  <si>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</si>
  <si>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</si>
  <si>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</si>
  <si>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</si>
  <si>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</si>
  <si>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</si>
  <si>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</si>
  <si>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</si>
  <si>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</si>
  <si>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</si>
  <si>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</si>
  <si>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</si>
  <si>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</si>
  <si>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</si>
  <si>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</si>
  <si>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</si>
  <si>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</si>
  <si>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</si>
  <si>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</si>
  <si>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</si>
  <si>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</si>
  <si>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</si>
  <si>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</si>
  <si>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</si>
  <si>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</si>
  <si>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</si>
  <si>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</si>
  <si>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</si>
  <si>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</si>
  <si>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</si>
  <si>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</si>
  <si>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</si>
  <si>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</si>
  <si>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</si>
  <si>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</si>
  <si>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</si>
  <si>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</si>
  <si>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</si>
  <si>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</si>
  <si>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</si>
  <si>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</si>
  <si>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</si>
  <si>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</si>
  <si>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</si>
  <si>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</si>
  <si>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</si>
  <si>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</si>
  <si>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</si>
  <si>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</si>
  <si>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</si>
  <si>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</si>
  <si>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</si>
  <si>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</si>
  <si>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</si>
  <si>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</si>
  <si>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</si>
  <si>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</si>
  <si>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</si>
  <si>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</si>
  <si>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</si>
  <si>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</si>
  <si>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</si>
  <si>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</si>
  <si>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</si>
  <si>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</si>
  <si>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</si>
  <si>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</si>
  <si>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</si>
  <si>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</si>
  <si>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</si>
  <si>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</si>
  <si>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</si>
  <si>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</si>
  <si>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</si>
  <si>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</si>
  <si>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</si>
  <si>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</si>
  <si>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</si>
  <si>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</si>
  <si>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</si>
  <si>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</si>
  <si>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</si>
  <si>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</si>
  <si>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</si>
  <si>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</si>
  <si>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</si>
  <si>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</si>
  <si>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</si>
  <si>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</si>
  <si>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</si>
  <si>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</si>
  <si>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</si>
  <si>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</si>
  <si>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</si>
  <si>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</si>
  <si>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</si>
  <si>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</si>
  <si>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</si>
  <si>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</si>
  <si>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</si>
  <si>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</si>
  <si>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</si>
  <si>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</si>
  <si>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</si>
  <si>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</si>
  <si>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</si>
  <si>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</si>
  <si>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</si>
  <si>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</si>
  <si>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</si>
  <si>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</si>
  <si>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</si>
  <si>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</si>
  <si>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</si>
  <si>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</si>
  <si>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</si>
  <si>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</si>
  <si>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</si>
  <si>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</si>
  <si>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</si>
  <si>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</si>
  <si>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</si>
  <si>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</si>
  <si>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</si>
  <si>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</si>
  <si>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</si>
  <si>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</si>
  <si>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</si>
  <si>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</si>
  <si>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</si>
  <si>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</si>
  <si>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</si>
  <si>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</si>
  <si>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</si>
  <si>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</si>
  <si>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</si>
  <si>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</si>
  <si>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</si>
  <si>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</si>
  <si>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</si>
  <si>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</si>
  <si>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</si>
  <si>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</si>
  <si>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</si>
  <si>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</si>
  <si>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</si>
  <si>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</si>
  <si>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</si>
  <si>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</si>
  <si>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</si>
  <si>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</si>
  <si>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</si>
  <si>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</si>
  <si>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</si>
  <si>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</si>
  <si>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</si>
  <si>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</si>
  <si>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</si>
  <si>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</si>
  <si>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</si>
  <si>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</si>
  <si>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</si>
  <si>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</si>
  <si>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</si>
  <si>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</si>
  <si>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</si>
  <si>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</si>
  <si>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</si>
  <si>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</si>
  <si>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</si>
  <si>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</si>
  <si>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</si>
  <si>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</si>
  <si>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</si>
  <si>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</si>
  <si>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</si>
  <si>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</si>
  <si>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</si>
  <si>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</si>
  <si>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</si>
  <si>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</si>
  <si>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</si>
  <si>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</si>
  <si>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</si>
  <si>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</si>
  <si>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</si>
  <si>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</si>
  <si>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</si>
  <si>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</si>
  <si>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</si>
  <si>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</si>
  <si>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</si>
  <si>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</si>
  <si>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</si>
  <si>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</si>
  <si>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</si>
  <si>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</si>
  <si>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</si>
  <si>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</si>
  <si>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</si>
  <si>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</si>
  <si>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</si>
  <si>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</si>
  <si>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</si>
  <si>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</si>
  <si>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</si>
  <si>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</si>
  <si>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</si>
  <si>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</si>
  <si>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</si>
  <si>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</si>
  <si>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</si>
  <si>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</si>
  <si>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</si>
  <si>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</si>
  <si>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</si>
  <si>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</si>
  <si>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</si>
  <si>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</si>
  <si>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</si>
  <si>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</si>
  <si>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</si>
  <si>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</si>
  <si>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</si>
  <si>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</si>
  <si>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</si>
  <si>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</si>
  <si>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</si>
  <si>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</si>
  <si>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</si>
  <si>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</si>
  <si>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</si>
  <si>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</si>
  <si>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</si>
  <si>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</si>
  <si>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</si>
  <si>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</si>
  <si>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</si>
  <si>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</si>
  <si>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</si>
  <si>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</si>
  <si>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</si>
  <si>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</si>
  <si>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</si>
  <si>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</si>
  <si>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</si>
  <si>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</si>
  <si>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</si>
  <si>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</si>
  <si>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</si>
  <si>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</si>
  <si>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</si>
  <si>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</si>
  <si>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</si>
  <si>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</si>
  <si>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</si>
  <si>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</si>
  <si>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</si>
  <si>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</si>
  <si>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</si>
  <si>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</si>
  <si>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</si>
  <si>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</si>
  <si>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</si>
  <si>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</si>
  <si>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</si>
  <si>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</si>
  <si>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</si>
  <si>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</si>
  <si>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</si>
  <si>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</si>
  <si>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</si>
  <si>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</si>
  <si>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</si>
  <si>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</si>
  <si>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</si>
  <si>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</si>
  <si>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</si>
  <si>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</si>
  <si>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</si>
  <si>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</si>
  <si>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</si>
  <si>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</si>
  <si>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</si>
  <si>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</si>
  <si>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</si>
  <si>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</si>
  <si>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</si>
  <si>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</si>
  <si>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</si>
  <si>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</si>
  <si>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</si>
  <si>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</si>
  <si>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</si>
  <si>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</si>
  <si>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</si>
  <si>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</si>
  <si>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</si>
  <si>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</si>
  <si>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</si>
  <si>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</si>
  <si>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</si>
  <si>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</si>
  <si>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</si>
  <si>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</si>
  <si>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</si>
  <si>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</si>
  <si>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</si>
  <si>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</si>
  <si>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</si>
  <si>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</si>
  <si>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</si>
  <si>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</si>
  <si>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</si>
  <si>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</si>
  <si>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</si>
  <si>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</si>
  <si>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</si>
  <si>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</si>
  <si>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</si>
  <si>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</si>
  <si>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</si>
  <si>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</si>
  <si>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</si>
  <si>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</si>
  <si>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</si>
  <si>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</si>
  <si>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</si>
  <si>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</si>
  <si>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</si>
  <si>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</si>
  <si>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</si>
  <si>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</si>
  <si>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</si>
  <si>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</si>
  <si>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</si>
  <si>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</si>
  <si>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</si>
  <si>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</si>
  <si>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</si>
  <si>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</si>
  <si>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</si>
  <si>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</si>
  <si>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</si>
  <si>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</si>
  <si>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</si>
  <si>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</si>
  <si>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</si>
  <si>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</si>
  <si>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</si>
  <si>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</si>
  <si>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</si>
  <si>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</si>
  <si>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</si>
  <si>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</si>
  <si>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</si>
  <si>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</si>
  <si>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</si>
  <si>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</si>
  <si>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</si>
  <si>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</si>
  <si>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</si>
  <si>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</si>
  <si>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</si>
  <si>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</si>
  <si>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</si>
  <si>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</si>
  <si>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</si>
  <si>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</si>
  <si>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</si>
  <si>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</si>
  <si>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</si>
  <si>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</si>
  <si>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</si>
  <si>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</si>
  <si>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</si>
  <si>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</si>
  <si>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</si>
  <si>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</si>
  <si>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</si>
  <si>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</si>
  <si>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</si>
  <si>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</si>
  <si>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</si>
  <si>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</si>
  <si>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</si>
  <si>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</si>
  <si>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</si>
  <si>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</si>
  <si>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</si>
  <si>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</si>
  <si>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</si>
  <si>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</si>
  <si>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</si>
  <si>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</si>
  <si>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</si>
  <si>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</si>
  <si>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</si>
  <si>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</si>
  <si>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</si>
  <si>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</si>
  <si>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</si>
  <si>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</si>
  <si>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</si>
  <si>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</si>
  <si>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</si>
  <si>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</si>
  <si>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</si>
  <si>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</si>
  <si>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</si>
  <si>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</si>
  <si>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</si>
  <si>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</si>
  <si>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</si>
  <si>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</si>
  <si>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</si>
  <si>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</si>
  <si>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</si>
  <si>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</si>
  <si>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</si>
  <si>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</si>
  <si>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</si>
  <si>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</si>
  <si>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</si>
  <si>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</si>
  <si>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</si>
  <si>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</si>
  <si>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</si>
  <si>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</si>
  <si>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</si>
  <si>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</si>
  <si>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</si>
  <si>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</si>
  <si>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</si>
  <si>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</si>
  <si>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</si>
  <si>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</si>
  <si>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</si>
  <si>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</si>
  <si>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</si>
  <si>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</si>
  <si>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</si>
  <si>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</si>
  <si>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</si>
  <si>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</si>
  <si>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</si>
  <si>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</si>
  <si>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</si>
  <si>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</si>
  <si>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</si>
  <si>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</si>
  <si>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</si>
  <si>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</si>
  <si>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</si>
  <si>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</si>
  <si>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</si>
  <si>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</si>
  <si>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</si>
  <si>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</si>
  <si>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</si>
  <si>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</si>
  <si>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</si>
  <si>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</si>
  <si>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</si>
  <si>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</si>
  <si>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</si>
  <si>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</si>
  <si>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</si>
  <si>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</si>
  <si>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</si>
  <si>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</si>
  <si>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</si>
  <si>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</si>
  <si>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</si>
  <si>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</si>
  <si>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</si>
  <si>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</si>
  <si>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</si>
  <si>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</si>
  <si>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</si>
  <si>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</si>
  <si>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</si>
  <si>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</si>
  <si>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</si>
  <si>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</si>
  <si>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</si>
  <si>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</si>
  <si>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</si>
  <si>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</si>
  <si>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</si>
  <si>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</si>
  <si>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</si>
  <si>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</si>
  <si>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</si>
  <si>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</si>
  <si>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</si>
  <si>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</si>
  <si>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</si>
  <si>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</si>
  <si>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</si>
  <si>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</si>
  <si>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</si>
  <si>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</si>
  <si>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</si>
  <si>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</si>
  <si>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</si>
  <si>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</si>
  <si>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</si>
  <si>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</si>
  <si>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</si>
  <si>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</si>
  <si>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</si>
  <si>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</si>
  <si>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</si>
  <si>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</si>
  <si>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</si>
  <si>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</si>
  <si>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</si>
  <si>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</si>
  <si>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</si>
  <si>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</si>
  <si>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</si>
  <si>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</si>
  <si>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</si>
  <si>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</si>
  <si>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</si>
  <si>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</si>
  <si>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</si>
  <si>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</si>
  <si>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</si>
  <si>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</si>
  <si>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</si>
  <si>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</si>
  <si>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</si>
  <si>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</si>
  <si>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</si>
  <si>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</si>
  <si>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</si>
  <si>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</si>
  <si>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</si>
  <si>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</si>
  <si>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</si>
  <si>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</si>
  <si>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</si>
  <si>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</si>
  <si>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</si>
  <si>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</si>
  <si>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</si>
  <si>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</si>
  <si>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</si>
  <si>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</si>
  <si>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</si>
  <si>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</si>
  <si>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</si>
  <si>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</si>
  <si>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</si>
  <si>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</si>
  <si>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</si>
  <si>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</si>
  <si>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</si>
  <si>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</si>
  <si>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</si>
  <si>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</si>
  <si>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</si>
  <si>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</si>
  <si>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</si>
  <si>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</si>
  <si>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</si>
  <si>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</si>
  <si>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</si>
  <si>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</si>
  <si>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</si>
  <si>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</si>
  <si>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</si>
  <si>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</si>
  <si>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</si>
  <si>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</si>
  <si>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</si>
  <si>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</si>
  <si>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</si>
  <si>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</si>
  <si>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</si>
  <si>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</si>
  <si>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</si>
  <si>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</si>
  <si>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</si>
  <si>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</si>
  <si>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</si>
  <si>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</si>
  <si>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</si>
  <si>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</si>
  <si>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</si>
  <si>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</si>
  <si>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</si>
  <si>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</si>
  <si>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</si>
  <si>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</si>
  <si>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</si>
  <si>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</si>
  <si>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</si>
  <si>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</si>
  <si>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</si>
  <si>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</si>
  <si>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</si>
  <si>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</si>
  <si>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</si>
  <si>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</si>
  <si>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</si>
  <si>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</si>
  <si>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</si>
  <si>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</si>
  <si>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</si>
  <si>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</si>
  <si>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</si>
  <si>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</si>
  <si>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</si>
  <si>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</si>
  <si>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</si>
  <si>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</si>
  <si>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</si>
  <si>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</si>
  <si>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</si>
  <si>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</si>
  <si>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</si>
  <si>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</si>
  <si>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</si>
  <si>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</si>
  <si>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</si>
  <si>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</si>
  <si>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</si>
  <si>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</si>
  <si>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</si>
  <si>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</si>
  <si>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</si>
  <si>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</si>
  <si>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</si>
  <si>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</si>
  <si>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</si>
  <si>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</si>
  <si>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</si>
  <si>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</si>
  <si>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</si>
  <si>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</si>
  <si>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</si>
  <si>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</si>
  <si>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</si>
  <si>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</si>
  <si>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</si>
  <si>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</si>
  <si>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</si>
  <si>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</si>
  <si>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</si>
  <si>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</si>
  <si>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</si>
  <si>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</si>
  <si>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</si>
  <si>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</si>
  <si>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</si>
  <si>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</si>
  <si>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</si>
  <si>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</si>
  <si>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</si>
  <si>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</si>
  <si>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</si>
  <si>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</si>
  <si>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</si>
  <si>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</si>
  <si>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</si>
  <si>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</si>
  <si>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</si>
  <si>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</si>
  <si>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</si>
  <si>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</si>
  <si>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</si>
  <si>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</si>
  <si>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</si>
  <si>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</si>
  <si>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</si>
  <si>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</si>
  <si>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</si>
  <si>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</si>
  <si>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</si>
  <si>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</si>
  <si>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</si>
  <si>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</si>
  <si>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</si>
  <si>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</si>
  <si>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</si>
  <si>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</si>
  <si>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</si>
  <si>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</si>
  <si>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</si>
  <si>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</si>
  <si>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</si>
  <si>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</si>
  <si>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</si>
  <si>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</si>
  <si>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</si>
  <si>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</si>
  <si>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</si>
  <si>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</si>
  <si>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</si>
  <si>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</si>
  <si>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</si>
  <si>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</si>
  <si>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</si>
  <si>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</si>
  <si>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</si>
  <si>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</si>
  <si>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</si>
  <si>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</si>
  <si>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</si>
  <si>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</si>
  <si>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</si>
  <si>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</si>
  <si>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</si>
  <si>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</si>
  <si>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</si>
  <si>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</si>
  <si>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</si>
  <si>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</si>
  <si>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</si>
  <si>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</si>
  <si>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</si>
  <si>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</si>
  <si>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</si>
  <si>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</si>
  <si>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</si>
  <si>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</si>
  <si>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</si>
  <si>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</si>
  <si>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</si>
  <si>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</si>
  <si>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</si>
  <si>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</si>
  <si>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</si>
  <si>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</si>
  <si>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</si>
  <si>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</si>
  <si>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</si>
  <si>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</si>
  <si>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</si>
  <si>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</si>
  <si>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</si>
  <si>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</si>
  <si>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</si>
  <si>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</si>
  <si>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</si>
  <si>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</si>
  <si>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</si>
  <si>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</si>
  <si>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</si>
  <si>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</si>
  <si>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</si>
  <si>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</si>
  <si>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</si>
  <si>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</si>
  <si>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</si>
  <si>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</si>
  <si>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</si>
  <si>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</si>
  <si>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</si>
  <si>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</si>
  <si>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</si>
  <si>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</si>
  <si>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</si>
  <si>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</si>
  <si>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</si>
  <si>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</si>
  <si>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</si>
  <si>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</si>
  <si>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</si>
  <si>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</si>
  <si>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</si>
  <si>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</si>
  <si>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</si>
  <si>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</si>
  <si>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</si>
  <si>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</si>
  <si>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</si>
  <si>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</si>
  <si>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</si>
  <si>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</si>
  <si>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</si>
  <si>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</si>
  <si>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</si>
  <si>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</si>
  <si>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</si>
  <si>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</si>
  <si>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</si>
  <si>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</si>
  <si>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</si>
  <si>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</si>
  <si>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</si>
  <si>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</si>
  <si>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</si>
  <si>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</si>
  <si>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</si>
  <si>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</si>
  <si>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</si>
  <si>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</si>
  <si>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</si>
  <si>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</si>
  <si>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</si>
  <si>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</si>
  <si>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</si>
  <si>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</si>
  <si>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</si>
  <si>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</si>
  <si>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</si>
  <si>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</si>
  <si>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</si>
  <si>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</si>
  <si>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</si>
  <si>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</si>
  <si>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</si>
  <si>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</si>
  <si>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</si>
  <si>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</si>
  <si>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</si>
  <si>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</si>
  <si>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</si>
  <si>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</si>
  <si>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</si>
  <si>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</si>
  <si>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</si>
  <si>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</si>
  <si>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</si>
  <si>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</si>
  <si>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</si>
  <si>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</si>
  <si>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</si>
  <si>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</si>
  <si>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</si>
  <si>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</si>
  <si>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</si>
  <si>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</si>
  <si>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</si>
  <si>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</si>
  <si>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</si>
  <si>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</si>
  <si>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</si>
  <si>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</si>
  <si>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</si>
  <si>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</si>
  <si>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</si>
  <si>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</si>
  <si>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</si>
  <si>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</si>
  <si>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</si>
  <si>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</si>
  <si>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</si>
  <si>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</si>
  <si>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</si>
  <si>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</si>
  <si>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</si>
  <si>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</si>
  <si>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</si>
  <si>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</si>
  <si>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</si>
  <si>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</si>
  <si>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</si>
  <si>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</si>
  <si>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</si>
  <si>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</si>
  <si>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</si>
  <si>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</si>
  <si>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</si>
  <si>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</si>
  <si>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</si>
  <si>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</si>
  <si>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</si>
  <si>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</si>
  <si>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</si>
  <si>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</si>
  <si>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</si>
  <si>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</si>
  <si>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</si>
  <si>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</si>
  <si>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</si>
  <si>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</si>
  <si>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</si>
  <si>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</si>
  <si>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</si>
  <si>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</si>
  <si>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</si>
  <si>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</si>
  <si>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</si>
  <si>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</si>
  <si>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</si>
  <si>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</si>
  <si>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</si>
  <si>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</si>
  <si>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</si>
  <si>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</si>
  <si>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</si>
  <si>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</si>
  <si>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</si>
  <si>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</si>
  <si>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</si>
  <si>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</si>
  <si>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</si>
  <si>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</si>
  <si>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</si>
  <si>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</si>
  <si>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</si>
  <si>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</si>
  <si>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</si>
  <si>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</si>
  <si>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</si>
  <si>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</si>
  <si>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</si>
  <si>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</si>
  <si>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</si>
  <si>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</si>
  <si>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</si>
  <si>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</si>
  <si>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</si>
  <si>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</si>
  <si>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</si>
  <si>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</si>
  <si>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</si>
  <si>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</si>
  <si>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</si>
  <si>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</si>
  <si>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</si>
  <si>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</si>
  <si>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</si>
  <si>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</si>
  <si>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</si>
  <si>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</si>
  <si>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</si>
  <si>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</si>
  <si>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</si>
  <si>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</si>
  <si>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</si>
  <si>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</si>
  <si>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</si>
  <si>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</si>
  <si>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</si>
  <si>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</si>
  <si>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</si>
  <si>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</si>
  <si>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</si>
  <si>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</si>
  <si>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</si>
  <si>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</si>
  <si>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</si>
  <si>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</si>
  <si>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</si>
  <si>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</si>
  <si>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</si>
  <si>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</si>
  <si>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</si>
  <si>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</si>
  <si>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</si>
  <si>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</si>
  <si>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</si>
  <si>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</si>
  <si>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</si>
  <si>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</si>
  <si>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</si>
  <si>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</si>
  <si>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</si>
  <si>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</si>
  <si>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</si>
  <si>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</si>
  <si>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</si>
  <si>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</si>
  <si>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</si>
  <si>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</si>
  <si>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</si>
  <si>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</si>
  <si>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</si>
  <si>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</si>
  <si>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</si>
  <si>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</si>
  <si>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</si>
  <si>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</si>
  <si>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</si>
  <si>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</si>
  <si>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</si>
  <si>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</si>
  <si>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</si>
  <si>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</si>
  <si>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</si>
  <si>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</si>
  <si>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</si>
  <si>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</si>
  <si>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</si>
  <si>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</si>
  <si>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</si>
  <si>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</si>
  <si>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</si>
  <si>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</si>
  <si>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</si>
  <si>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</si>
  <si>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</si>
  <si>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</si>
  <si>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</si>
  <si>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</si>
  <si>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</si>
  <si>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</si>
  <si>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</si>
  <si>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</si>
  <si>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</si>
  <si>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</si>
  <si>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</si>
  <si>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</si>
  <si>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</si>
  <si>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</si>
  <si>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</si>
  <si>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</si>
  <si>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</si>
  <si>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</si>
  <si>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</si>
  <si>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</si>
  <si>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</si>
  <si>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</si>
  <si>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</si>
  <si>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</si>
  <si>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</si>
  <si>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</si>
  <si>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</si>
  <si>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</si>
  <si>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</si>
  <si>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</si>
  <si>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</si>
  <si>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</si>
  <si>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</si>
  <si>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</si>
  <si>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</si>
  <si>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</si>
  <si>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</si>
  <si>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</si>
  <si>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</si>
  <si>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</si>
  <si>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</si>
  <si>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</si>
  <si>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</si>
  <si>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</si>
  <si>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</si>
  <si>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</si>
  <si>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</si>
  <si>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</si>
  <si>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</si>
  <si>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</si>
  <si>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</si>
  <si>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</si>
  <si>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</si>
  <si>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</si>
  <si>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</si>
  <si>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</si>
  <si>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</si>
  <si>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</si>
  <si>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</si>
  <si>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</si>
  <si>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</si>
  <si>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</si>
  <si>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</si>
  <si>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</si>
  <si>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</si>
  <si>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</si>
  <si>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</si>
  <si>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</si>
  <si>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</si>
  <si>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</si>
  <si>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</si>
  <si>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</si>
  <si>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</si>
  <si>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</si>
  <si>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</si>
  <si>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</si>
  <si>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</si>
  <si>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</si>
  <si>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</si>
  <si>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</si>
  <si>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</si>
  <si>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</si>
  <si>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</si>
  <si>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</si>
  <si>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</si>
  <si>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</si>
  <si>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</si>
  <si>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</si>
  <si>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</si>
  <si>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</si>
  <si>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</si>
  <si>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</si>
  <si>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</si>
  <si>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</si>
  <si>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</si>
  <si>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</si>
  <si>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</si>
  <si>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</si>
  <si>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</si>
  <si>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</si>
  <si>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</si>
  <si>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</si>
  <si>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</si>
  <si>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</si>
  <si>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</si>
  <si>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</si>
  <si>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</si>
  <si>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</si>
  <si>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</si>
  <si>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</si>
  <si>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</si>
  <si>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</si>
  <si>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</si>
  <si>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</si>
  <si>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</si>
  <si>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</si>
  <si>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</si>
  <si>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</si>
  <si>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</si>
  <si>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</si>
  <si>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</si>
  <si>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</si>
  <si>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</si>
  <si>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</si>
  <si>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</si>
  <si>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</si>
  <si>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</si>
  <si>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</si>
  <si>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</si>
  <si>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</si>
  <si>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</si>
  <si>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</si>
  <si>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</si>
  <si>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</si>
  <si>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</si>
  <si>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</si>
  <si>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</si>
  <si>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</si>
  <si>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</si>
  <si>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</si>
  <si>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</si>
  <si>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</si>
  <si>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</si>
  <si>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</si>
  <si>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</si>
  <si>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</si>
  <si>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</si>
  <si>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</si>
  <si>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</si>
  <si>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</si>
  <si>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</si>
  <si>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</si>
  <si>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</si>
  <si>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</si>
  <si>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</si>
  <si>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</si>
  <si>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</si>
  <si>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</si>
  <si>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</si>
  <si>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</si>
  <si>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</si>
  <si>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</si>
  <si>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</si>
  <si>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</si>
  <si>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</si>
  <si>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</si>
  <si>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</si>
  <si>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</si>
  <si>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</si>
  <si>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</si>
  <si>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</si>
  <si>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</si>
  <si>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</si>
  <si>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</si>
  <si>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</si>
  <si>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</si>
  <si>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</si>
  <si>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</si>
  <si>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</si>
  <si>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</si>
  <si>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</si>
  <si>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</si>
  <si>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</si>
  <si>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</si>
  <si>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</si>
  <si>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</si>
  <si>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</si>
  <si>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</si>
  <si>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</si>
  <si>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</si>
  <si>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</si>
  <si>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</si>
  <si>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</si>
  <si>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</si>
  <si>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</si>
  <si>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</si>
  <si>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</si>
  <si>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</si>
  <si>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</si>
  <si>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</si>
  <si>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</si>
  <si>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</si>
  <si>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</si>
  <si>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</si>
  <si>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</si>
  <si>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</si>
  <si>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</si>
  <si>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</si>
  <si>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</si>
  <si>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</si>
  <si>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</si>
  <si>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</si>
  <si>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</si>
  <si>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</si>
  <si>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</si>
  <si>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</si>
  <si>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</si>
  <si>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</si>
  <si>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</si>
  <si>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</si>
  <si>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</si>
  <si>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</si>
  <si>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</si>
  <si>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</si>
  <si>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</si>
  <si>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</si>
  <si>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</si>
  <si>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</si>
  <si>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</si>
  <si>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</si>
  <si>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</si>
  <si>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</si>
  <si>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</si>
  <si>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</si>
  <si>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</si>
  <si>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</si>
  <si>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</si>
  <si>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</si>
  <si>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</si>
  <si>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</si>
  <si>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</si>
  <si>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</si>
  <si>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</si>
  <si>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</si>
  <si>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</si>
  <si>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</si>
  <si>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</si>
  <si>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</si>
  <si>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</si>
  <si>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</si>
  <si>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</si>
  <si>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</si>
  <si>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</si>
  <si>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</si>
  <si>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</si>
  <si>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</si>
  <si>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</si>
  <si>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</si>
  <si>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</si>
  <si>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</si>
  <si>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</si>
  <si>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</si>
  <si>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</si>
  <si>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</si>
  <si>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</si>
  <si>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</si>
  <si>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</si>
  <si>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</si>
  <si>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</si>
  <si>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</si>
  <si>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</si>
  <si>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</si>
  <si>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</si>
  <si>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</si>
  <si>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</si>
  <si>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</si>
  <si>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</si>
  <si>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</si>
  <si>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</si>
  <si>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</si>
  <si>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</si>
  <si>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</si>
  <si>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</si>
  <si>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</si>
  <si>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</si>
  <si>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</si>
  <si>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</si>
  <si>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</si>
  <si>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</si>
  <si>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</si>
  <si>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</si>
  <si>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</si>
  <si>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</si>
  <si>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</si>
  <si>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</si>
  <si>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</si>
  <si>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</si>
  <si>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</si>
  <si>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</si>
  <si>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</si>
  <si>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</si>
  <si>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</si>
  <si>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</si>
  <si>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</si>
  <si>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</si>
  <si>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</si>
  <si>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</si>
  <si>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</si>
  <si>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</si>
  <si>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</si>
  <si>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</si>
  <si>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</si>
  <si>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</si>
  <si>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</si>
  <si>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</si>
  <si>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</si>
  <si>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</si>
  <si>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</si>
  <si>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</si>
  <si>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</si>
  <si>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</si>
  <si>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</si>
  <si>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</si>
  <si>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</si>
  <si>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</si>
  <si>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</si>
  <si>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</si>
  <si>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</si>
  <si>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</si>
  <si>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</si>
  <si>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</si>
  <si>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</si>
  <si>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</si>
  <si>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</si>
  <si>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</si>
  <si>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</si>
  <si>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</si>
  <si>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</si>
  <si>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</si>
  <si>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</si>
  <si>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</si>
  <si>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</si>
  <si>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</si>
  <si>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</si>
  <si>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</si>
  <si>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</si>
  <si>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</si>
  <si>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</si>
  <si>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</si>
  <si>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</si>
  <si>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</si>
  <si>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</si>
  <si>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</si>
  <si>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</si>
  <si>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</si>
  <si>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</si>
  <si>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</si>
  <si>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</si>
  <si>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</si>
  <si>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</si>
  <si>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</si>
  <si>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</si>
  <si>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</si>
  <si>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</si>
  <si>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</si>
  <si>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</si>
  <si>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</si>
  <si>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</si>
  <si>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</si>
  <si>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</si>
  <si>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</si>
  <si>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</si>
  <si>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</si>
  <si>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</si>
  <si>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</si>
  <si>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</si>
  <si>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</si>
  <si>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</si>
  <si>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</si>
  <si>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</si>
  <si>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</si>
  <si>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</si>
  <si>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</si>
  <si>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</si>
  <si>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</si>
  <si>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</si>
  <si>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</si>
  <si>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</si>
  <si>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</si>
  <si>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</si>
  <si>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</si>
  <si>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</si>
  <si>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</si>
  <si>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</si>
  <si>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</si>
  <si>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</si>
  <si>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</si>
  <si>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</si>
  <si>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</si>
  <si>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</si>
  <si>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</si>
  <si>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</si>
  <si>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</si>
  <si>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</si>
  <si>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</si>
  <si>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</si>
  <si>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</si>
  <si>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</si>
  <si>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</si>
  <si>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</si>
  <si>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</si>
  <si>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</si>
  <si>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</si>
  <si>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</si>
  <si>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</si>
  <si>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</si>
  <si>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</si>
  <si>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</si>
  <si>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</si>
  <si>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</si>
  <si>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</si>
  <si>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</si>
  <si>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</si>
  <si>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</si>
  <si>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</si>
  <si>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</si>
  <si>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</si>
  <si>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</si>
  <si>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</si>
  <si>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</si>
  <si>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</si>
  <si>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</si>
  <si>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</si>
  <si>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</si>
  <si>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</si>
  <si>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</si>
  <si>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</si>
  <si>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</si>
  <si>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</si>
  <si>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</si>
  <si>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</si>
  <si>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</si>
  <si>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</si>
  <si>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</si>
  <si>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</si>
  <si>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</si>
  <si>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</si>
  <si>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</si>
  <si>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</si>
  <si>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</si>
  <si>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</si>
  <si>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</si>
  <si>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</si>
  <si>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</si>
  <si>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</si>
  <si>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</si>
  <si>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</si>
  <si>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</si>
  <si>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</si>
  <si>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</si>
  <si>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</si>
  <si>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</si>
  <si>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</si>
  <si>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</si>
  <si>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</si>
  <si>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</si>
  <si>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</si>
  <si>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</si>
  <si>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</si>
  <si>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</si>
  <si>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</si>
  <si>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</si>
  <si>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</si>
  <si>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</si>
  <si>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</si>
  <si>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</si>
  <si>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</si>
  <si>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</si>
  <si>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</si>
  <si>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</si>
  <si>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</si>
  <si>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</si>
  <si>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</si>
  <si>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</si>
  <si>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</si>
  <si>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</si>
  <si>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</si>
  <si>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</si>
  <si>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</si>
  <si>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</si>
  <si>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</si>
  <si>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</si>
  <si>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</si>
  <si>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</si>
  <si>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</si>
  <si>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</si>
  <si>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</si>
  <si>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</si>
  <si>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</si>
  <si>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</si>
  <si>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</si>
  <si>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</si>
  <si>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</si>
  <si>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</si>
  <si>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</si>
  <si>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</si>
  <si>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</si>
  <si>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</si>
  <si>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</si>
  <si>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</si>
  <si>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</si>
  <si>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</si>
  <si>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</si>
  <si>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</si>
  <si>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</si>
  <si>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</si>
  <si>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</si>
  <si>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</si>
  <si>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</si>
  <si>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</si>
  <si>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</si>
  <si>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</si>
  <si>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</si>
  <si>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</si>
  <si>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</si>
  <si>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</si>
  <si>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</si>
  <si>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</si>
  <si>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</si>
  <si>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</si>
  <si>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</si>
  <si>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</si>
  <si>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</si>
  <si>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</si>
  <si>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</si>
  <si>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</si>
  <si>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</si>
  <si>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</si>
  <si>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</si>
  <si>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</si>
  <si>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</si>
  <si>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</si>
  <si>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</si>
  <si>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</si>
  <si>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</si>
  <si>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</si>
  <si>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</si>
  <si>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</si>
  <si>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</si>
  <si>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</si>
  <si>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</si>
  <si>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</si>
  <si>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</si>
  <si>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</si>
  <si>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</si>
  <si>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</si>
  <si>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</si>
  <si>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</si>
  <si>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</si>
  <si>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</si>
  <si>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</si>
  <si>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</si>
  <si>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</si>
  <si>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</si>
  <si>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</si>
  <si>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</si>
  <si>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</si>
  <si>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</si>
  <si>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</si>
  <si>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</si>
  <si>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</si>
  <si>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</si>
  <si>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</si>
  <si>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</si>
  <si>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</si>
  <si>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</si>
  <si>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</si>
  <si>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</si>
  <si>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</si>
  <si>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</si>
  <si>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</si>
  <si>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</si>
  <si>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</si>
  <si>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</si>
  <si>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</si>
  <si>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</si>
  <si>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</si>
  <si>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</si>
  <si>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</si>
  <si>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</si>
  <si>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</si>
  <si>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</si>
  <si>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</si>
  <si>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</si>
  <si>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</si>
  <si>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</si>
  <si>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</si>
  <si>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</si>
  <si>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</si>
  <si>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</si>
  <si>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</si>
  <si>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</si>
  <si>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</si>
  <si>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</si>
  <si>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</si>
  <si>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</si>
  <si>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</si>
  <si>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</si>
  <si>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</si>
  <si>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</si>
  <si>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</si>
  <si>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</si>
  <si>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</si>
  <si>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</si>
  <si>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</si>
  <si>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</si>
  <si>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</si>
  <si>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</si>
  <si>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</si>
  <si>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</si>
  <si>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</si>
  <si>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</si>
  <si>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</si>
  <si>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</si>
  <si>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</si>
  <si>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</si>
  <si>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</si>
  <si>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</si>
  <si>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</si>
  <si>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</si>
  <si>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</si>
  <si>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</si>
  <si>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</si>
  <si>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</si>
  <si>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</si>
  <si>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</si>
  <si>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</si>
  <si>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</si>
  <si>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</si>
  <si>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</si>
  <si>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</si>
  <si>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</si>
  <si>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</si>
  <si>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</si>
  <si>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</si>
  <si>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</si>
  <si>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</si>
  <si>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</si>
  <si>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</si>
  <si>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</si>
  <si>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</si>
  <si>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</si>
  <si>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</si>
  <si>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</si>
  <si>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</si>
  <si>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</si>
  <si>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</si>
  <si>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</si>
  <si>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</si>
  <si>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</si>
  <si>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</si>
  <si>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</si>
  <si>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</si>
  <si>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</si>
  <si>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</si>
  <si>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</si>
  <si>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</si>
  <si>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</si>
  <si>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</si>
  <si>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</si>
  <si>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</si>
  <si>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</si>
  <si>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</si>
  <si>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</si>
  <si>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</si>
  <si>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</si>
  <si>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</si>
  <si>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</si>
  <si>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</si>
  <si>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</si>
  <si>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</si>
  <si>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</si>
  <si>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</si>
  <si>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</si>
  <si>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</si>
  <si>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</si>
  <si>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</si>
  <si>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</si>
  <si>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</si>
  <si>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</si>
  <si>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</si>
  <si>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</si>
  <si>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</si>
  <si>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</si>
  <si>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</si>
  <si>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</si>
  <si>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</si>
  <si>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</si>
  <si>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</si>
  <si>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</si>
  <si>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</si>
  <si>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</si>
  <si>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</si>
  <si>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</si>
  <si>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</si>
  <si>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</si>
  <si>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</si>
  <si>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</si>
  <si>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</si>
  <si>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</si>
  <si>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</si>
  <si>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</si>
  <si>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</si>
  <si>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</si>
  <si>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</si>
  <si>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</si>
  <si>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</si>
  <si>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</si>
  <si>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</si>
  <si>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</si>
  <si>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</si>
  <si>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</si>
  <si>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</si>
  <si>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</si>
  <si>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</si>
  <si>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</si>
  <si>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</si>
  <si>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</si>
  <si>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</si>
  <si>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</si>
  <si>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</si>
  <si>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</si>
  <si>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</si>
  <si>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</si>
  <si>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</si>
  <si>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</si>
  <si>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</si>
  <si>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</si>
  <si>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</si>
  <si>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</si>
  <si>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</si>
  <si>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</si>
  <si>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</si>
  <si>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</si>
  <si>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</si>
  <si>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</si>
  <si>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</si>
  <si>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</si>
  <si>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</si>
  <si>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</si>
  <si>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</si>
  <si>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</si>
  <si>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</si>
  <si>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</si>
  <si>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</si>
  <si>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</si>
  <si>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</si>
  <si>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</si>
  <si>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</si>
  <si>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</si>
  <si>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</si>
  <si>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</si>
  <si>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</si>
  <si>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</si>
  <si>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</si>
  <si>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</si>
  <si>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</si>
  <si>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</si>
  <si>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</si>
  <si>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</si>
  <si>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</si>
  <si>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</si>
  <si>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</si>
  <si>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</si>
  <si>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</si>
  <si>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</si>
  <si>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</si>
  <si>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</si>
  <si>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</si>
  <si>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</si>
  <si>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</si>
  <si>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</si>
  <si>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</si>
  <si>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</si>
  <si>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</si>
  <si>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</si>
  <si>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</si>
  <si>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</si>
  <si>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</si>
  <si>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</si>
  <si>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</si>
  <si>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</si>
  <si>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</si>
  <si>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</si>
  <si>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</si>
  <si>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</si>
  <si>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</si>
  <si>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</si>
  <si>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</si>
  <si>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</si>
  <si>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</si>
  <si>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</si>
  <si>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</si>
  <si>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</si>
  <si>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</si>
  <si>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</si>
  <si>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</si>
  <si>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</si>
  <si>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</si>
  <si>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</si>
  <si>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</si>
  <si>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</si>
  <si>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</si>
  <si>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</si>
  <si>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</si>
  <si>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</si>
  <si>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</si>
  <si>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</si>
  <si>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</si>
  <si>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</si>
  <si>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</si>
  <si>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</si>
  <si>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</si>
  <si>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</si>
  <si>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</si>
  <si>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</si>
  <si>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</si>
  <si>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</si>
  <si>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</si>
  <si>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</si>
  <si>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</si>
  <si>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</si>
  <si>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</si>
  <si>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</si>
  <si>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</si>
  <si>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</si>
  <si>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</si>
  <si>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</si>
  <si>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</si>
  <si>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</si>
  <si>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</si>
  <si>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</si>
  <si>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</si>
  <si>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</si>
  <si>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</si>
  <si>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</si>
  <si>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</si>
  <si>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</si>
  <si>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</si>
  <si>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</si>
  <si>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</si>
  <si>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</si>
  <si>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</si>
  <si>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</si>
  <si>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</si>
  <si>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</si>
  <si>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</si>
  <si>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</si>
  <si>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</si>
  <si>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</si>
  <si>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</si>
  <si>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</si>
  <si>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</si>
  <si>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</si>
  <si>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</si>
  <si>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</si>
  <si>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</si>
  <si>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</si>
  <si>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</si>
  <si>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</si>
  <si>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</si>
  <si>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</si>
  <si>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</si>
  <si>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</si>
  <si>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</si>
  <si>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</si>
  <si>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</si>
  <si>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</si>
  <si>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</si>
  <si>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</si>
  <si>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</si>
  <si>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</si>
  <si>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</si>
  <si>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</si>
  <si>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</si>
  <si>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</si>
  <si>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</si>
  <si>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</si>
  <si>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</si>
  <si>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</si>
  <si>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</si>
  <si>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</si>
  <si>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</si>
  <si>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</si>
  <si>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</si>
  <si>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</si>
  <si>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</si>
  <si>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</si>
  <si>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</si>
  <si>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</si>
  <si>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</si>
  <si>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</si>
  <si>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</si>
  <si>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</si>
  <si>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</si>
  <si>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</si>
  <si>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</si>
  <si>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</si>
  <si>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</si>
  <si>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</si>
  <si>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</si>
  <si>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</si>
  <si>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</si>
  <si>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</si>
  <si>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</si>
  <si>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</si>
  <si>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</si>
  <si>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</si>
  <si>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</si>
  <si>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</si>
  <si>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</si>
  <si>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</si>
  <si>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</si>
  <si>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</si>
  <si>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</si>
  <si>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</si>
  <si>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</si>
  <si>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</si>
  <si>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</si>
  <si>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</si>
  <si>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</si>
  <si>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</si>
  <si>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</si>
  <si>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</si>
  <si>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</si>
  <si>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</si>
  <si>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</si>
  <si>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</si>
  <si>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</si>
  <si>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</si>
  <si>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</si>
  <si>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</si>
  <si>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</si>
  <si>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</si>
  <si>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</si>
  <si>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</si>
  <si>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</si>
  <si>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</si>
  <si>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</si>
  <si>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</si>
  <si>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</si>
  <si>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</si>
  <si>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</si>
  <si>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</si>
  <si>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</si>
  <si>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</si>
  <si>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</si>
  <si>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</si>
  <si>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</si>
  <si>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</si>
  <si>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</si>
  <si>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</si>
  <si>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</si>
  <si>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</si>
  <si>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</si>
  <si>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</si>
  <si>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</si>
  <si>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</si>
  <si>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</si>
  <si>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</si>
  <si>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</si>
  <si>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</si>
  <si>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</si>
  <si>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</si>
  <si>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</si>
  <si>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</si>
  <si>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</si>
  <si>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</si>
  <si>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</si>
  <si>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</si>
  <si>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</si>
  <si>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</si>
  <si>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</si>
  <si>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</si>
  <si>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</si>
  <si>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</si>
  <si>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</si>
  <si>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</si>
  <si>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</si>
  <si>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</si>
  <si>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</si>
  <si>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</si>
  <si>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</si>
  <si>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</si>
  <si>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</si>
  <si>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</si>
  <si>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</si>
  <si>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</si>
  <si>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</si>
  <si>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</si>
  <si>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</si>
  <si>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</si>
  <si>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</si>
  <si>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</si>
  <si>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</si>
  <si>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</si>
  <si>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</si>
  <si>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</si>
  <si>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</si>
  <si>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</si>
  <si>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</si>
  <si>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</si>
  <si>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</si>
  <si>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</si>
  <si>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</si>
  <si>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</si>
  <si>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</si>
  <si>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</si>
  <si>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</si>
  <si>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</si>
  <si>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</si>
  <si>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</si>
  <si>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</si>
  <si>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</si>
  <si>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</si>
  <si>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</si>
  <si>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</si>
  <si>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</si>
  <si>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</si>
  <si>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</si>
  <si>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</si>
  <si>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</si>
  <si>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</si>
  <si>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</si>
  <si>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</si>
  <si>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</si>
  <si>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</si>
  <si>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</si>
  <si>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</si>
  <si>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</si>
  <si>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</si>
  <si>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</si>
  <si>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</si>
  <si>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</si>
  <si>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</si>
  <si>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</si>
  <si>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</si>
  <si>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</si>
  <si>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</si>
  <si>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</si>
  <si>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</si>
  <si>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</si>
  <si>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</si>
  <si>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</si>
  <si>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</si>
  <si>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</si>
  <si>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</si>
  <si>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</si>
  <si>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</si>
  <si>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</si>
  <si>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</si>
  <si>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</si>
  <si>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</si>
  <si>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</si>
  <si>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</si>
  <si>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</si>
  <si>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</si>
  <si>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</si>
  <si>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</si>
  <si>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</si>
  <si>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</si>
  <si>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</si>
  <si>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</si>
  <si>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</si>
  <si>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</si>
  <si>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</si>
  <si>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</si>
  <si>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</si>
  <si>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</si>
  <si>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</si>
  <si>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</si>
  <si>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</si>
  <si>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</si>
  <si>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</si>
  <si>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</si>
  <si>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</si>
  <si>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</si>
  <si>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</si>
  <si>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</si>
  <si>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</si>
  <si>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</si>
  <si>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</si>
  <si>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</si>
  <si>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</si>
  <si>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</si>
  <si>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</si>
  <si>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</si>
  <si>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</si>
  <si>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</si>
  <si>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</si>
  <si>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</si>
  <si>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</si>
  <si>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</si>
  <si>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</si>
  <si>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</si>
  <si>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</si>
  <si>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</si>
  <si>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</si>
  <si>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</si>
  <si>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</si>
  <si>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</si>
  <si>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</si>
  <si>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</si>
  <si>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</si>
  <si>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</si>
  <si>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</si>
  <si>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</si>
  <si>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</si>
  <si>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</si>
  <si>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</si>
  <si>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</si>
  <si>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</si>
  <si>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</si>
  <si>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</si>
  <si>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</si>
  <si>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</si>
  <si>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</si>
  <si>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</si>
  <si>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</si>
  <si>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</si>
  <si>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</si>
  <si>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</si>
  <si>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</si>
  <si>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</si>
  <si>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</si>
  <si>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</si>
  <si>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</si>
  <si>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</si>
  <si>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</si>
  <si>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</si>
  <si>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</si>
  <si>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</si>
  <si>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</si>
  <si>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</si>
  <si>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</si>
  <si>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</si>
  <si>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</si>
  <si>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</si>
  <si>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</si>
  <si>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</si>
  <si>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</si>
  <si>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</si>
  <si>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</si>
  <si>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</si>
  <si>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</si>
  <si>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</si>
  <si>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</si>
  <si>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</si>
  <si>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</si>
  <si>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</si>
  <si>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</si>
  <si>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</si>
  <si>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</si>
  <si>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</si>
  <si>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</si>
  <si>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</si>
  <si>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</si>
  <si>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</si>
  <si>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</si>
  <si>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</si>
  <si>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</si>
  <si>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</si>
  <si>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</si>
  <si>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</si>
  <si>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</si>
  <si>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</si>
  <si>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</si>
  <si>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</si>
  <si>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</si>
  <si>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</si>
  <si>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</si>
  <si>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</si>
  <si>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</si>
  <si>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</si>
  <si>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</si>
  <si>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</si>
  <si>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</si>
  <si>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</si>
  <si>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</si>
  <si>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</si>
  <si>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</si>
  <si>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</si>
  <si>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</si>
  <si>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</si>
  <si>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</si>
  <si>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</si>
  <si>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</si>
  <si>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</si>
  <si>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</si>
  <si>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</si>
  <si>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</si>
  <si>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</si>
  <si>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</si>
  <si>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</si>
  <si>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</si>
  <si>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</si>
  <si>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</si>
  <si>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</si>
  <si>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</si>
  <si>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</si>
  <si>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</si>
  <si>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</si>
  <si>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</si>
  <si>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</si>
  <si>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</si>
  <si>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</si>
  <si>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</si>
  <si>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</si>
  <si>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</si>
  <si>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</si>
  <si>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</si>
  <si>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</si>
  <si>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</si>
  <si>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</si>
  <si>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</si>
  <si>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</si>
  <si>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</si>
  <si>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</si>
  <si>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</si>
  <si>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</si>
  <si>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</si>
  <si>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</si>
  <si>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</si>
  <si>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</si>
  <si>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</si>
  <si>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</si>
  <si>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</si>
  <si>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</si>
  <si>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</si>
  <si>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</si>
  <si>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</si>
  <si>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</si>
  <si>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</si>
  <si>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</si>
  <si>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</si>
  <si>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</si>
  <si>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</si>
  <si>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</si>
  <si>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</si>
  <si>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</si>
  <si>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</si>
  <si>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</si>
  <si>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</si>
  <si>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</si>
  <si>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</si>
  <si>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</si>
  <si>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</si>
  <si>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</si>
  <si>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</si>
  <si>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</si>
  <si>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</si>
  <si>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</si>
  <si>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</si>
  <si>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</si>
  <si>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</si>
  <si>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</si>
  <si>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</si>
  <si>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</si>
  <si>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</si>
  <si>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</si>
  <si>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</si>
  <si>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</si>
  <si>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</si>
  <si>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</si>
  <si>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</si>
  <si>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</si>
  <si>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</si>
  <si>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</si>
  <si>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</si>
  <si>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</si>
  <si>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</si>
  <si>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</si>
  <si>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</si>
  <si>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</si>
  <si>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</si>
  <si>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</si>
  <si>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</si>
  <si>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</si>
  <si>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</si>
  <si>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</si>
  <si>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</si>
  <si>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</si>
  <si>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</si>
  <si>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</si>
  <si>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</si>
  <si>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</si>
  <si>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</si>
  <si>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</si>
  <si>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</si>
  <si>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</si>
  <si>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</si>
  <si>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</si>
  <si>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</si>
  <si>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</si>
  <si>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</si>
  <si>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</si>
  <si>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</si>
  <si>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</si>
  <si>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</si>
  <si>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</si>
  <si>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</si>
  <si>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</si>
  <si>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</si>
  <si>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</si>
  <si>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</si>
  <si>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</si>
  <si>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</si>
  <si>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</si>
  <si>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</si>
  <si>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</si>
  <si>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</si>
  <si>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</si>
  <si>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</si>
  <si>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</si>
  <si>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</si>
  <si>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</si>
  <si>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</si>
  <si>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</si>
  <si>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</si>
  <si>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</si>
  <si>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</si>
  <si>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</si>
  <si>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</si>
  <si>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</si>
  <si>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</si>
  <si>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</si>
  <si>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</si>
  <si>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</si>
  <si>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</si>
  <si>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</si>
  <si>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</si>
  <si>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</si>
  <si>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</si>
  <si>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</si>
  <si>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</si>
  <si>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</si>
  <si>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</si>
  <si>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</si>
  <si>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</si>
  <si>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</si>
  <si>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</si>
  <si>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</si>
  <si>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</si>
  <si>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</si>
  <si>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</si>
  <si>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</si>
  <si>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</si>
  <si>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</si>
  <si>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</si>
  <si>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</si>
  <si>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</si>
  <si>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</si>
  <si>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</si>
  <si>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</si>
  <si>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</si>
  <si>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</si>
  <si>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</si>
  <si>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</si>
  <si>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</si>
  <si>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</si>
  <si>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</si>
  <si>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</si>
  <si>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</si>
  <si>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</si>
  <si>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</si>
  <si>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</si>
  <si>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</si>
  <si>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</si>
  <si>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</si>
  <si>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</si>
  <si>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</si>
  <si>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</si>
  <si>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</si>
  <si>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</si>
  <si>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</si>
  <si>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</si>
  <si>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</si>
  <si>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</si>
  <si>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</si>
  <si>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</si>
  <si>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</si>
  <si>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</si>
  <si>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</si>
  <si>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</si>
  <si>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</si>
  <si>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</si>
  <si>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</si>
  <si>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</si>
  <si>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</si>
  <si>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</si>
  <si>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</si>
  <si>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</si>
  <si>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</si>
  <si>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</si>
  <si>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</si>
  <si>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</si>
  <si>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</si>
  <si>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</si>
  <si>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</si>
  <si>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</si>
  <si>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</si>
  <si>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</si>
  <si>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</si>
  <si>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</si>
  <si>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</si>
  <si>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</si>
  <si>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</si>
  <si>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</si>
  <si>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</si>
  <si>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</si>
  <si>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</si>
  <si>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</si>
  <si>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</si>
  <si>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</si>
  <si>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</si>
  <si>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</si>
  <si>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</si>
  <si>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</si>
  <si>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</si>
  <si>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</si>
  <si>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</si>
  <si>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</si>
  <si>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</si>
  <si>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</si>
  <si>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</si>
  <si>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</si>
  <si>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</si>
  <si>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</si>
  <si>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</si>
  <si>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</si>
  <si>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</si>
  <si>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</si>
  <si>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</si>
  <si>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</si>
  <si>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</si>
  <si>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</si>
  <si>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</si>
  <si>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</si>
  <si>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</si>
  <si>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</si>
  <si>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</si>
  <si>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</si>
  <si>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</si>
  <si>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</si>
  <si>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</si>
  <si>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</si>
  <si>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</si>
  <si>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</si>
  <si>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</si>
  <si>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</si>
  <si>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</si>
  <si>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</si>
  <si>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</si>
  <si>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</si>
  <si>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</si>
  <si>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</si>
  <si>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</si>
  <si>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</si>
  <si>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</si>
  <si>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</si>
  <si>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</si>
  <si>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</si>
  <si>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</si>
  <si>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</si>
  <si>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</si>
  <si>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</si>
  <si>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</si>
  <si>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</si>
  <si>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</si>
  <si>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</si>
  <si>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</si>
  <si>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</si>
  <si>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</si>
  <si>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</si>
  <si>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</si>
  <si>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</si>
  <si>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</si>
  <si>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</si>
  <si>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</si>
  <si>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</si>
  <si>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</si>
  <si>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</si>
  <si>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</si>
  <si>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</si>
  <si>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</si>
  <si>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</si>
  <si>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</si>
  <si>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</si>
  <si>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</si>
  <si>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</si>
  <si>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</si>
  <si>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</si>
  <si>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</si>
  <si>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</si>
  <si>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</si>
  <si>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</si>
  <si>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</si>
  <si>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</si>
  <si>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</si>
  <si>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</si>
  <si>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</si>
  <si>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</si>
  <si>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</si>
  <si>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</si>
  <si>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</si>
  <si>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</si>
  <si>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</si>
  <si>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</si>
  <si>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</si>
  <si>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</si>
  <si>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</si>
  <si>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</si>
  <si>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</si>
  <si>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</si>
  <si>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</si>
  <si>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</si>
  <si>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</si>
  <si>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</si>
  <si>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</si>
  <si>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</si>
  <si>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</si>
  <si>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</si>
  <si>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</si>
  <si>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</si>
  <si>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</si>
  <si>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</si>
  <si>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</si>
  <si>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</si>
  <si>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</si>
  <si>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</si>
  <si>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</si>
  <si>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</si>
  <si>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</si>
  <si>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</si>
  <si>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</si>
  <si>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</si>
  <si>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</si>
  <si>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</si>
  <si>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</si>
  <si>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</si>
  <si>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</si>
  <si>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</si>
  <si>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</si>
  <si>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</si>
  <si>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</si>
  <si>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</si>
  <si>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</si>
  <si>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</si>
  <si>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</si>
  <si>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</si>
  <si>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</si>
  <si>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</si>
  <si>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</si>
  <si>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</si>
  <si>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</si>
  <si>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</si>
  <si>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</si>
  <si>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</si>
  <si>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</si>
  <si>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</si>
  <si>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</si>
  <si>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</si>
  <si>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</si>
  <si>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</si>
  <si>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</si>
  <si>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</si>
  <si>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</si>
  <si>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</si>
  <si>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</si>
  <si>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</si>
  <si>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</si>
  <si>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</si>
  <si>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</si>
  <si>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</si>
  <si>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</si>
  <si>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</si>
  <si>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</si>
  <si>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</si>
  <si>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</si>
  <si>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</si>
  <si>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</si>
  <si>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</si>
  <si>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</si>
  <si>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</si>
  <si>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</si>
  <si>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</si>
  <si>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</si>
  <si>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</si>
  <si>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</si>
  <si>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</si>
  <si>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</si>
  <si>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</si>
  <si>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</si>
  <si>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</si>
  <si>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</si>
  <si>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</si>
  <si>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</si>
  <si>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</si>
  <si>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</si>
  <si>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</si>
  <si>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</si>
  <si>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</si>
  <si>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</si>
  <si>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</si>
  <si>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</si>
  <si>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</si>
  <si>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</si>
  <si>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</si>
  <si>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</si>
  <si>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</si>
  <si>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</si>
  <si>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</si>
  <si>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</si>
  <si>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</si>
  <si>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</si>
  <si>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</si>
  <si>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</si>
  <si>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</si>
  <si>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</si>
  <si>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</si>
  <si>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</si>
  <si>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</si>
  <si>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</si>
  <si>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</si>
  <si>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</si>
  <si>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</si>
  <si>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</si>
  <si>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</si>
  <si>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</si>
  <si>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</si>
  <si>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</si>
  <si>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</si>
  <si>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</si>
  <si>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</si>
  <si>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</si>
  <si>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</si>
  <si>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</si>
  <si>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</si>
  <si>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</si>
  <si>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</si>
  <si>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</si>
  <si>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</si>
  <si>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</si>
  <si>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</si>
  <si>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</si>
  <si>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</si>
  <si>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</si>
  <si>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</si>
  <si>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</si>
  <si>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</si>
  <si>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</si>
  <si>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</si>
  <si>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</si>
  <si>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</si>
  <si>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</si>
  <si>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</si>
  <si>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</si>
  <si>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</si>
  <si>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</si>
  <si>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</si>
  <si>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</si>
  <si>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</si>
  <si>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</si>
  <si>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</si>
  <si>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</si>
  <si>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</si>
  <si>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</si>
  <si>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</si>
  <si>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</si>
  <si>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</si>
  <si>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</si>
  <si>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</si>
  <si>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</si>
  <si>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</si>
  <si>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</si>
  <si>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</si>
  <si>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</si>
  <si>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</si>
  <si>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</si>
  <si>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</si>
  <si>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</si>
  <si>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</si>
  <si>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</si>
  <si>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</si>
  <si>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</si>
  <si>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</si>
  <si>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</si>
  <si>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</si>
  <si>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</si>
  <si>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</si>
  <si>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</si>
  <si>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</si>
  <si>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</si>
  <si>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</si>
  <si>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</si>
  <si>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</si>
  <si>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</si>
  <si>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</si>
  <si>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</si>
  <si>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</si>
  <si>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</si>
  <si>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</si>
  <si>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</si>
  <si>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</si>
  <si>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</si>
  <si>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</si>
  <si>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</si>
  <si>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</si>
  <si>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</si>
  <si>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</si>
  <si>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</si>
  <si>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</si>
  <si>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</si>
  <si>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</si>
  <si>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</si>
  <si>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</si>
  <si>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</si>
  <si>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</si>
  <si>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</si>
  <si>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</si>
  <si>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</si>
  <si>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</si>
  <si>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</si>
  <si>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</si>
  <si>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</si>
  <si>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</si>
  <si>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</si>
  <si>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</si>
  <si>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</si>
  <si>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</si>
  <si>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</si>
  <si>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</si>
  <si>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</si>
  <si>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</si>
  <si>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</si>
  <si>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</si>
  <si>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</si>
  <si>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</si>
  <si>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</si>
  <si>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</si>
  <si>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</si>
  <si>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</si>
  <si>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</si>
  <si>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</si>
  <si>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</si>
  <si>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</si>
  <si>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</si>
  <si>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</si>
  <si>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</si>
  <si>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</si>
  <si>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</si>
  <si>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</si>
  <si>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</si>
  <si>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</si>
  <si>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</si>
  <si>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</si>
  <si>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</si>
  <si>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</si>
  <si>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</si>
  <si>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</si>
  <si>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</si>
  <si>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</si>
  <si>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</si>
  <si>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</si>
  <si>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</si>
  <si>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</si>
  <si>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</si>
  <si>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</si>
  <si>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</si>
  <si>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</si>
  <si>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</si>
  <si>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</si>
  <si>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</si>
  <si>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</si>
  <si>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</si>
  <si>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</si>
  <si>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</si>
  <si>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</si>
  <si>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</si>
  <si>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</si>
  <si>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</si>
  <si>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</si>
  <si>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</si>
  <si>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</si>
  <si>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</si>
  <si>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</si>
  <si>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</si>
  <si>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</si>
  <si>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</si>
  <si>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</si>
  <si>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</si>
  <si>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</si>
  <si>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</si>
  <si>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</si>
  <si>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</si>
  <si>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</si>
  <si>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</si>
  <si>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</si>
  <si>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</si>
  <si>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</si>
  <si>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</si>
  <si>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</si>
  <si>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</si>
  <si>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</si>
  <si>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</si>
  <si>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</si>
  <si>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</si>
  <si>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</si>
  <si>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</si>
  <si>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</si>
  <si>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</si>
  <si>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</si>
  <si>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</si>
  <si>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</si>
  <si>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</si>
  <si>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</si>
  <si>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</si>
  <si>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</si>
  <si>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</si>
  <si>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</si>
  <si>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</si>
  <si>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</si>
  <si>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</si>
  <si>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</si>
  <si>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</si>
  <si>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</si>
  <si>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</si>
  <si>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</si>
  <si>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</si>
  <si>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</si>
  <si>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</si>
  <si>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</si>
  <si>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</si>
  <si>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</si>
  <si>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</si>
  <si>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</si>
  <si>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</si>
  <si>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</si>
  <si>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</si>
  <si>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</si>
  <si>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</si>
  <si>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</si>
  <si>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</si>
  <si>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</si>
  <si>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</si>
  <si>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</si>
  <si>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</si>
  <si>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</si>
  <si>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</si>
  <si>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</si>
  <si>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</si>
  <si>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</si>
  <si>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</si>
  <si>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</si>
  <si>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</si>
  <si>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</si>
  <si>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</si>
  <si>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</si>
  <si>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</si>
  <si>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</si>
  <si>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</si>
  <si>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</si>
  <si>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</si>
  <si>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</si>
  <si>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</si>
  <si>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</si>
  <si>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</si>
  <si>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</si>
  <si>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</si>
  <si>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</si>
  <si>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</si>
  <si>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</si>
  <si>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</si>
  <si>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</si>
  <si>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</si>
  <si>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</si>
  <si>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</si>
  <si>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</si>
  <si>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</si>
  <si>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</si>
  <si>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</si>
  <si>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</si>
  <si>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</si>
  <si>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</si>
  <si>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</si>
  <si>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</si>
  <si>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</si>
  <si>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</si>
  <si>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</si>
  <si>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</si>
  <si>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</si>
  <si>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</si>
  <si>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</si>
  <si>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</si>
  <si>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</si>
  <si>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</si>
  <si>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</si>
  <si>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</si>
  <si>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</si>
  <si>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</si>
  <si>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</si>
  <si>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</si>
  <si>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</si>
  <si>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</si>
  <si>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</si>
  <si>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</si>
  <si>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</si>
  <si>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</si>
  <si>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</si>
  <si>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</si>
  <si>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</si>
  <si>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</si>
  <si>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</si>
  <si>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</si>
  <si>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</si>
  <si>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</si>
  <si>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</si>
  <si>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</si>
  <si>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</si>
  <si>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</si>
  <si>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</si>
  <si>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</si>
  <si>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</si>
  <si>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</si>
  <si>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</si>
  <si>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</si>
  <si>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</si>
  <si>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</si>
  <si>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</si>
  <si>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</si>
  <si>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</si>
  <si>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</si>
  <si>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</si>
  <si>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</si>
  <si>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</si>
  <si>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</si>
  <si>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</si>
  <si>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</si>
  <si>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</si>
  <si>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</si>
  <si>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</si>
  <si>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</si>
  <si>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</si>
  <si>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</si>
  <si>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</si>
  <si>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</si>
  <si>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</si>
  <si>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</si>
  <si>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</si>
  <si>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</si>
  <si>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</si>
  <si>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</si>
  <si>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</si>
  <si>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</si>
  <si>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</si>
  <si>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</si>
  <si>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</si>
  <si>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</si>
  <si>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</si>
  <si>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</si>
  <si>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</si>
  <si>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</si>
  <si>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</si>
  <si>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</si>
  <si>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</si>
  <si>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</si>
  <si>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</si>
  <si>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</si>
  <si>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</si>
  <si>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</si>
  <si>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</si>
  <si>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</si>
  <si>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</si>
  <si>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</si>
  <si>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</si>
  <si>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</si>
  <si>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</si>
  <si>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</si>
  <si>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</si>
  <si>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</si>
  <si>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</si>
  <si>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</si>
  <si>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</si>
  <si>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</si>
  <si>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</si>
  <si>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</si>
  <si>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</si>
  <si>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</si>
  <si>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</si>
  <si>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</si>
  <si>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</si>
  <si>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</si>
  <si>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</si>
  <si>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</si>
  <si>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</si>
  <si>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</si>
  <si>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</si>
  <si>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</si>
  <si>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</si>
  <si>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</si>
  <si>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</si>
  <si>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</si>
  <si>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</si>
  <si>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</si>
  <si>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</si>
  <si>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</si>
  <si>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</si>
  <si>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</si>
  <si>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</si>
  <si>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</si>
  <si>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</si>
  <si>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</si>
  <si>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</si>
  <si>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</si>
  <si>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</si>
  <si>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</si>
  <si>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</si>
  <si>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</si>
  <si>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</si>
  <si>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</si>
  <si>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</si>
  <si>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</si>
  <si>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</si>
  <si>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</si>
  <si>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</si>
  <si>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</si>
  <si>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</si>
  <si>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</si>
  <si>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</si>
  <si>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</si>
  <si>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</si>
  <si>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</si>
  <si>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</si>
  <si>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</si>
  <si>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</si>
  <si>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</si>
  <si>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</si>
  <si>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</si>
  <si>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</si>
  <si>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</si>
  <si>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</si>
  <si>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</si>
  <si>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</si>
  <si>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</si>
  <si>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</si>
  <si>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</si>
  <si>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</si>
  <si>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</si>
  <si>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</si>
  <si>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</si>
  <si>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</si>
  <si>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</si>
  <si>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</si>
  <si>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</si>
  <si>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</si>
  <si>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</si>
  <si>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</si>
  <si>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</si>
  <si>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</si>
  <si>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</si>
  <si>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</si>
  <si>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</si>
  <si>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</si>
  <si>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</si>
  <si>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</si>
  <si>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</si>
  <si>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</si>
  <si>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</si>
  <si>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</si>
  <si>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</si>
  <si>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</si>
  <si>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</si>
  <si>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</si>
  <si>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</si>
  <si>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</si>
  <si>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</si>
  <si>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</si>
  <si>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</si>
  <si>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</si>
  <si>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</si>
  <si>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</si>
  <si>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</si>
  <si>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</si>
  <si>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</si>
  <si>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</si>
  <si>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</si>
  <si>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</si>
  <si>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</si>
  <si>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</si>
  <si>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</si>
  <si>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</si>
  <si>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</si>
  <si>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</si>
  <si>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</si>
  <si>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</si>
  <si>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</si>
  <si>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</si>
  <si>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</si>
  <si>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</si>
  <si>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</si>
  <si>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</si>
  <si>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</si>
  <si>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</si>
  <si>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</si>
  <si>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</si>
  <si>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</si>
  <si>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</si>
  <si>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</si>
  <si>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</si>
  <si>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</si>
  <si>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</si>
  <si>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</si>
  <si>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</si>
  <si>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</si>
  <si>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</si>
  <si>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</si>
  <si>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</si>
  <si>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</si>
  <si>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</si>
  <si>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</si>
  <si>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</si>
  <si>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</si>
  <si>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</si>
  <si>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</si>
  <si>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</si>
  <si>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</si>
  <si>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</si>
  <si>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</si>
  <si>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</si>
  <si>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</si>
  <si>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</si>
  <si>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</si>
  <si>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</si>
  <si>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</si>
  <si>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</si>
  <si>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</si>
  <si>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</si>
  <si>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</si>
  <si>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</si>
  <si>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</si>
  <si>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</si>
  <si>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</si>
  <si>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</si>
  <si>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</si>
  <si>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</si>
  <si>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</si>
  <si>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</si>
  <si>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</si>
  <si>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</si>
  <si>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</si>
  <si>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</si>
  <si>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</si>
  <si>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</si>
  <si>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</si>
  <si>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</si>
  <si>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</si>
  <si>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</si>
  <si>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</si>
  <si>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</si>
  <si>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</si>
  <si>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</si>
  <si>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</si>
  <si>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</si>
  <si>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</si>
  <si>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</si>
  <si>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</si>
  <si>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</si>
  <si>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</si>
  <si>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</si>
  <si>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</si>
  <si>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</si>
  <si>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</si>
  <si>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</si>
  <si>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</si>
  <si>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</si>
  <si>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</si>
  <si>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</si>
  <si>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</si>
  <si>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</si>
  <si>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</si>
  <si>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</si>
  <si>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</si>
  <si>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</si>
  <si>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</si>
  <si>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</si>
  <si>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</si>
  <si>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</si>
  <si>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</si>
  <si>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</si>
  <si>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</si>
  <si>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</si>
  <si>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</si>
  <si>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</si>
  <si>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</si>
  <si>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</si>
  <si>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</si>
  <si>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</si>
  <si>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</si>
  <si>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</si>
  <si>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</si>
  <si>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</si>
  <si>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</si>
  <si>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</si>
  <si>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</si>
  <si>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</si>
  <si>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</si>
  <si>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</si>
  <si>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</si>
  <si>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</si>
  <si>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</si>
  <si>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</si>
  <si>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</si>
  <si>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</si>
  <si>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</si>
  <si>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</si>
  <si>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</si>
  <si>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</si>
  <si>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</si>
  <si>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</si>
  <si>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</si>
  <si>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</si>
  <si>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</si>
  <si>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</si>
  <si>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</si>
  <si>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</si>
  <si>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</si>
  <si>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</si>
  <si>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</si>
  <si>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</si>
  <si>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</si>
  <si>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</si>
  <si>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</si>
  <si>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</si>
  <si>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</si>
  <si>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</si>
  <si>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</si>
  <si>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</si>
  <si>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</si>
  <si>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</si>
  <si>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</si>
  <si>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</si>
  <si>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</si>
  <si>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</si>
  <si>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</si>
  <si>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</si>
  <si>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</si>
  <si>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</si>
  <si>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</si>
  <si>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</si>
  <si>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</si>
  <si>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</si>
  <si>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</si>
  <si>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</si>
  <si>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</si>
  <si>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</si>
  <si>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</si>
  <si>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</si>
  <si>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</si>
  <si>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</si>
  <si>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</si>
  <si>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</si>
  <si>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</si>
  <si>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</si>
  <si>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</si>
  <si>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</si>
  <si>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</si>
  <si>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</si>
  <si>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</si>
  <si>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</si>
  <si>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</si>
  <si>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</si>
  <si>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</si>
  <si>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</si>
  <si>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</si>
  <si>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</si>
  <si>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</si>
  <si>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</si>
  <si>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</si>
  <si>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</si>
  <si>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</si>
  <si>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</si>
  <si>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</si>
  <si>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</si>
  <si>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</si>
  <si>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</si>
  <si>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</si>
  <si>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</si>
  <si>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</si>
  <si>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</si>
  <si>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</si>
  <si>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</si>
  <si>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</si>
  <si>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</si>
  <si>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</si>
  <si>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</si>
  <si>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</si>
  <si>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</si>
  <si>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</si>
  <si>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</si>
  <si>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</si>
  <si>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</si>
  <si>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</si>
  <si>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</si>
  <si>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</si>
  <si>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</si>
  <si>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</si>
  <si>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</si>
  <si>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</si>
  <si>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</si>
  <si>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</si>
  <si>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</si>
  <si>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</si>
  <si>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</si>
  <si>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</si>
  <si>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</si>
  <si>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</si>
  <si>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</si>
  <si>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</si>
  <si>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</si>
  <si>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</si>
  <si>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</si>
  <si>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</si>
  <si>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</si>
  <si>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</si>
  <si>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</si>
  <si>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</si>
  <si>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</si>
  <si>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</si>
  <si>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</si>
  <si>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</si>
  <si>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</si>
  <si>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</si>
  <si>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</si>
  <si>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</si>
  <si>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</si>
  <si>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</si>
  <si>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</si>
  <si>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</si>
  <si>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</si>
  <si>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</si>
  <si>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</si>
  <si>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</si>
  <si>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</si>
  <si>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</si>
  <si>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</si>
  <si>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</si>
  <si>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</si>
  <si>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</si>
  <si>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</si>
  <si>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</si>
  <si>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</si>
  <si>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</si>
  <si>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</si>
  <si>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</si>
  <si>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</si>
  <si>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</si>
  <si>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</si>
  <si>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</si>
  <si>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</si>
  <si>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</si>
  <si>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</si>
  <si>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</si>
  <si>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</si>
  <si>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</si>
  <si>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</si>
  <si>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</si>
  <si>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</si>
  <si>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</si>
  <si>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</si>
  <si>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</si>
  <si>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</si>
  <si>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</si>
  <si>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</si>
  <si>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</si>
  <si>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</si>
  <si>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</si>
  <si>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</si>
  <si>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</si>
  <si>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</si>
  <si>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</si>
  <si>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</si>
  <si>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</si>
  <si>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</si>
  <si>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</si>
  <si>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</si>
  <si>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</si>
  <si>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</si>
  <si>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</si>
  <si>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</si>
  <si>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</si>
  <si>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</si>
  <si>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</si>
  <si>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</si>
  <si>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</si>
  <si>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</si>
  <si>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</si>
  <si>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</si>
  <si>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</si>
  <si>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</si>
  <si>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</si>
  <si>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</si>
  <si>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</si>
  <si>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</si>
  <si>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</si>
  <si>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</si>
  <si>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</si>
  <si>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</si>
  <si>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</si>
  <si>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</si>
  <si>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</si>
  <si>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</si>
  <si>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</si>
  <si>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</si>
  <si>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</si>
  <si>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</si>
  <si>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</si>
  <si>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</si>
  <si>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</si>
  <si>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</si>
  <si>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</si>
  <si>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</si>
  <si>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</si>
  <si>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</si>
  <si>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</si>
  <si>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</si>
  <si>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</si>
  <si>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</si>
  <si>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</si>
  <si>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</si>
  <si>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</si>
  <si>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</si>
  <si>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</si>
  <si>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</si>
  <si>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</si>
  <si>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</si>
  <si>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</si>
  <si>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</si>
  <si>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</si>
  <si>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</si>
  <si>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</si>
  <si>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</si>
  <si>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</si>
  <si>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</si>
  <si>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</si>
  <si>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</si>
  <si>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</si>
  <si>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</si>
  <si>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</si>
  <si>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</si>
  <si>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</si>
  <si>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</si>
  <si>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</si>
  <si>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</si>
  <si>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</si>
  <si>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</si>
  <si>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</si>
  <si>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</si>
  <si>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</si>
  <si>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</si>
  <si>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</si>
  <si>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</si>
  <si>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</si>
  <si>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</si>
  <si>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</si>
  <si>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</si>
  <si>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</si>
  <si>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</si>
  <si>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</si>
  <si>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</si>
  <si>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</si>
  <si>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</si>
  <si>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</si>
  <si>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</si>
  <si>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</si>
  <si>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</si>
  <si>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</si>
  <si>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</si>
  <si>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</si>
  <si>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</si>
  <si>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</si>
  <si>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</si>
  <si>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</si>
  <si>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</si>
  <si>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</si>
  <si>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</si>
  <si>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</si>
  <si>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</si>
  <si>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</si>
  <si>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</si>
  <si>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</si>
  <si>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</si>
  <si>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</si>
  <si>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</si>
  <si>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</si>
  <si>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</si>
  <si>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</si>
  <si>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</si>
  <si>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</si>
  <si>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</si>
  <si>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</si>
  <si>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</si>
  <si>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</si>
  <si>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</si>
  <si>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</si>
  <si>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</si>
  <si>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</si>
  <si>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</si>
  <si>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</si>
  <si>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</si>
  <si>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</si>
  <si>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</si>
  <si>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</si>
  <si>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</si>
  <si>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</si>
  <si>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</si>
  <si>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</si>
  <si>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</si>
  <si>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</si>
  <si>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</si>
  <si>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</si>
  <si>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</si>
  <si>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</si>
  <si>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</si>
  <si>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</si>
  <si>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</si>
  <si>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</si>
  <si>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</si>
  <si>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</si>
  <si>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</si>
  <si>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</si>
  <si>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</si>
  <si>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</si>
  <si>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</si>
  <si>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</si>
  <si>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</si>
  <si>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</si>
  <si>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</si>
  <si>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</si>
  <si>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</si>
  <si>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</si>
  <si>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</si>
  <si>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</si>
  <si>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</si>
  <si>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</si>
  <si>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</si>
  <si>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</si>
  <si>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</si>
  <si>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</si>
  <si>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</si>
  <si>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</si>
  <si>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</si>
  <si>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</si>
  <si>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</si>
  <si>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</si>
  <si>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</si>
  <si>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</si>
  <si>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</si>
  <si>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</si>
  <si>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</si>
  <si>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</si>
  <si>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</si>
  <si>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</si>
  <si>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</si>
  <si>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</si>
  <si>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</si>
  <si>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</si>
  <si>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</si>
  <si>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</si>
  <si>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</si>
  <si>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</si>
  <si>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</si>
  <si>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</si>
  <si>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</si>
  <si>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</si>
  <si>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</si>
  <si>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</si>
  <si>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</si>
  <si>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</si>
  <si>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</si>
  <si>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</si>
  <si>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</si>
  <si>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</si>
  <si>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</si>
  <si>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</si>
  <si>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</si>
  <si>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</si>
  <si>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</si>
  <si>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</si>
  <si>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</si>
  <si>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</si>
  <si>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</si>
  <si>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</si>
  <si>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</si>
  <si>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</si>
  <si>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</si>
  <si>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</si>
  <si>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</si>
  <si>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</si>
  <si>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</si>
  <si>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</si>
  <si>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</si>
  <si>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</si>
  <si>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</si>
  <si>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</si>
  <si>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</si>
  <si>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</si>
  <si>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</si>
  <si>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</si>
  <si>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</si>
  <si>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</si>
  <si>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</si>
  <si>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</si>
  <si>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</si>
  <si>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</si>
  <si>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</si>
  <si>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</si>
  <si>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</si>
  <si>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</si>
  <si>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</si>
  <si>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</si>
  <si>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</si>
  <si>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</si>
  <si>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</si>
  <si>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</si>
  <si>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</si>
  <si>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</si>
  <si>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</si>
  <si>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</si>
  <si>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</si>
  <si>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</si>
  <si>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</si>
  <si>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</si>
  <si>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</si>
  <si>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</si>
  <si>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</si>
  <si>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</si>
  <si>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</si>
  <si>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</si>
  <si>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</si>
  <si>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</si>
  <si>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</si>
  <si>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</si>
  <si>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</si>
  <si>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</si>
  <si>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</si>
  <si>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</si>
  <si>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</si>
  <si>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</si>
  <si>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</si>
  <si>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</si>
  <si>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</si>
  <si>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</si>
  <si>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</si>
  <si>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</si>
  <si>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</si>
  <si>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</si>
  <si>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</si>
  <si>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</si>
  <si>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</si>
  <si>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</si>
  <si>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</si>
  <si>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</si>
  <si>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</si>
  <si>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</si>
  <si>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</si>
  <si>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</si>
  <si>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</si>
  <si>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</si>
  <si>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</si>
  <si>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</si>
  <si>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</si>
  <si>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</si>
  <si>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</si>
  <si>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</si>
  <si>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</si>
  <si>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</si>
  <si>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</si>
  <si>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</si>
  <si>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</si>
  <si>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</si>
  <si>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</si>
  <si>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</si>
  <si>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</si>
  <si>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</si>
  <si>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</si>
  <si>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</si>
  <si>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</si>
  <si>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</si>
  <si>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</si>
  <si>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</si>
  <si>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</si>
  <si>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</si>
  <si>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</si>
  <si>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</si>
  <si>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</si>
  <si>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</si>
  <si>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</si>
  <si>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</si>
  <si>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</si>
  <si>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</si>
  <si>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</si>
  <si>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</si>
  <si>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</si>
  <si>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</si>
  <si>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</si>
  <si>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</si>
  <si>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</si>
  <si>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</si>
  <si>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</si>
  <si>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</si>
  <si>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</si>
  <si>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</si>
  <si>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</si>
  <si>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</si>
  <si>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</si>
  <si>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</si>
  <si>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</si>
  <si>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</si>
  <si>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</si>
  <si>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</si>
  <si>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</si>
  <si>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</si>
  <si>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</si>
  <si>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</si>
  <si>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</si>
  <si>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</si>
  <si>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</si>
  <si>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</si>
  <si>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</si>
  <si>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</si>
  <si>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</si>
  <si>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</si>
  <si>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</si>
  <si>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</si>
  <si>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</si>
  <si>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</si>
  <si>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</si>
  <si>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</si>
  <si>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</si>
  <si>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</si>
  <si>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</si>
  <si>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</si>
  <si>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</si>
  <si>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</si>
  <si>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</si>
  <si>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</si>
  <si>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</si>
  <si>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</si>
  <si>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</si>
  <si>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</si>
  <si>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</si>
  <si>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</si>
  <si>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</si>
  <si>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</si>
  <si>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</si>
  <si>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</si>
  <si>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</si>
  <si>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</si>
  <si>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</si>
  <si>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</si>
  <si>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</si>
  <si>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</si>
  <si>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</si>
  <si>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</si>
  <si>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</si>
  <si>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</si>
  <si>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</si>
  <si>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</si>
  <si>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</si>
  <si>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</si>
  <si>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</si>
  <si>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</si>
  <si>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</si>
  <si>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</si>
  <si>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</si>
  <si>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</si>
  <si>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</si>
  <si>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</si>
  <si>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</si>
  <si>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</si>
  <si>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</si>
  <si>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</si>
  <si>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</si>
  <si>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</si>
  <si>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</si>
  <si>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</si>
  <si>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</si>
  <si>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</si>
  <si>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</si>
  <si>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</si>
  <si>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</si>
  <si>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</si>
  <si>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</si>
  <si>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</si>
  <si>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</si>
  <si>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</si>
  <si>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</si>
  <si>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</si>
  <si>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</si>
  <si>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</si>
  <si>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</si>
  <si>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</si>
  <si>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</si>
  <si>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</si>
  <si>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</si>
  <si>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</si>
  <si>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</si>
  <si>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</si>
  <si>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</si>
  <si>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</si>
  <si>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</si>
  <si>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</si>
  <si>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</si>
  <si>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</si>
  <si>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</si>
  <si>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</si>
  <si>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</si>
  <si>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</si>
  <si>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</si>
  <si>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</si>
  <si>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</si>
  <si>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</si>
  <si>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</si>
  <si>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</si>
  <si>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</si>
  <si>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</si>
  <si>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</si>
  <si>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</si>
  <si>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</si>
  <si>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</si>
  <si>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</si>
  <si>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</si>
  <si>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</si>
  <si>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</si>
  <si>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</si>
  <si>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</si>
  <si>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</si>
  <si>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</si>
  <si>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</si>
  <si>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</si>
  <si>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</si>
  <si>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</si>
  <si>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</si>
  <si>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</si>
  <si>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</si>
  <si>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</si>
  <si>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</si>
  <si>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</si>
  <si>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</si>
  <si>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</si>
  <si>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</si>
  <si>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</si>
  <si>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</si>
  <si>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</si>
  <si>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</si>
  <si>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</si>
  <si>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</si>
  <si>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</si>
  <si>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</si>
  <si>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</si>
  <si>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</si>
  <si>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</si>
  <si>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</si>
  <si>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</si>
  <si>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</si>
  <si>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</si>
  <si>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</si>
  <si>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</si>
  <si>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</si>
  <si>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</si>
  <si>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</si>
  <si>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</si>
  <si>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</si>
  <si>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</si>
  <si>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</si>
  <si>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</si>
  <si>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</si>
  <si>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</si>
  <si>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</si>
  <si>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</si>
  <si>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</si>
  <si>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</si>
  <si>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</si>
  <si>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</si>
  <si>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</si>
  <si>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</si>
  <si>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</si>
  <si>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</si>
  <si>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</si>
  <si>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</si>
  <si>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</si>
  <si>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</si>
  <si>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</si>
  <si>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</si>
  <si>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</si>
  <si>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</si>
  <si>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</si>
  <si>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</si>
  <si>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</si>
  <si>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</si>
  <si>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</si>
  <si>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</si>
  <si>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</si>
  <si>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</si>
  <si>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</si>
  <si>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</si>
  <si>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</si>
  <si>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</si>
  <si>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</si>
  <si>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</si>
  <si>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</si>
  <si>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</si>
  <si>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</si>
  <si>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</si>
  <si>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</si>
  <si>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</si>
  <si>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</si>
  <si>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</si>
  <si>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</si>
  <si>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</si>
  <si>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</si>
  <si>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</si>
  <si>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</si>
  <si>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</si>
  <si>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</si>
  <si>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</si>
  <si>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</si>
  <si>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</si>
  <si>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</si>
  <si>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</si>
  <si>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</si>
  <si>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</si>
  <si>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</si>
  <si>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</si>
  <si>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</si>
  <si>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</si>
  <si>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</si>
  <si>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</si>
  <si>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</si>
  <si>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</si>
  <si>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</si>
  <si>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</si>
  <si>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</si>
  <si>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</si>
  <si>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</si>
  <si>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</si>
  <si>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</si>
  <si>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</si>
  <si>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</si>
  <si>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</si>
  <si>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</si>
  <si>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</si>
  <si>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</si>
  <si>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</si>
  <si>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</si>
  <si>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</si>
  <si>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</si>
  <si>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</si>
  <si>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</si>
  <si>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</si>
  <si>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</si>
  <si>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</si>
  <si>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</si>
  <si>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</si>
  <si>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</si>
  <si>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</si>
  <si>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</si>
  <si>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</si>
  <si>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</si>
  <si>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</si>
  <si>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</si>
  <si>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</si>
  <si>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</si>
  <si>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</si>
  <si>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</si>
  <si>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</si>
  <si>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</si>
  <si>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</si>
  <si>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</si>
  <si>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</si>
  <si>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</si>
  <si>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</si>
  <si>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</si>
  <si>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</si>
  <si>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</si>
  <si>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</si>
  <si>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</si>
  <si>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</si>
  <si>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</si>
  <si>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</si>
  <si>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</si>
  <si>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</si>
  <si>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</si>
  <si>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</si>
  <si>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</si>
  <si>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</si>
  <si>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</si>
  <si>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</si>
  <si>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</si>
  <si>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</si>
  <si>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</si>
  <si>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</si>
  <si>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</si>
  <si>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</si>
  <si>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</si>
  <si>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</si>
  <si>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</si>
  <si>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</si>
  <si>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</si>
  <si>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</si>
  <si>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</si>
  <si>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</si>
  <si>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</si>
  <si>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</si>
  <si>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</si>
  <si>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</si>
  <si>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</si>
  <si>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</si>
  <si>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</si>
  <si>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</si>
  <si>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</si>
  <si>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</si>
  <si>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</si>
  <si>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</si>
  <si>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</si>
  <si>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</si>
  <si>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</si>
  <si>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</si>
  <si>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</si>
  <si>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</si>
  <si>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</si>
  <si>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</si>
  <si>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</si>
  <si>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</si>
  <si>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</si>
  <si>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</si>
  <si>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</si>
  <si>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</si>
  <si>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</si>
  <si>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</si>
  <si>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</si>
  <si>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</si>
  <si>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</si>
  <si>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</si>
  <si>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</si>
  <si>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</si>
  <si>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</si>
  <si>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</si>
  <si>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</si>
  <si>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</si>
  <si>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</si>
  <si>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</si>
  <si>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</si>
  <si>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</si>
  <si>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</si>
  <si>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</si>
  <si>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</si>
  <si>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</si>
  <si>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</si>
  <si>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</si>
  <si>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</si>
  <si>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</si>
  <si>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</si>
  <si>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</si>
  <si>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</si>
  <si>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</si>
  <si>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</si>
  <si>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</si>
  <si>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</si>
  <si>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</si>
  <si>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</si>
  <si>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</si>
  <si>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</si>
  <si>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</si>
  <si>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</si>
  <si>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</si>
  <si>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</si>
  <si>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</si>
  <si>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</si>
  <si>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</si>
  <si>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</si>
  <si>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</si>
  <si>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</si>
  <si>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</si>
  <si>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</si>
  <si>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</si>
  <si>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</si>
  <si>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</si>
  <si>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</si>
  <si>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</si>
  <si>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</si>
  <si>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</si>
  <si>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</si>
  <si>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</si>
  <si>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</si>
  <si>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</si>
  <si>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</si>
  <si>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</si>
  <si>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</si>
  <si>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</si>
  <si>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</si>
  <si>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</si>
  <si>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</si>
  <si>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</si>
  <si>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</si>
  <si>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</si>
  <si>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</si>
  <si>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</si>
  <si>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</si>
  <si>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</si>
  <si>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</si>
  <si>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</si>
  <si>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</si>
  <si>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</si>
  <si>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</si>
  <si>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</si>
  <si>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</si>
  <si>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</si>
  <si>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</si>
  <si>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</si>
  <si>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</si>
  <si>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</si>
  <si>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</si>
  <si>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</si>
  <si>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</si>
  <si>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</si>
  <si>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</si>
  <si>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</si>
  <si>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</si>
  <si>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</si>
  <si>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</si>
  <si>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</si>
  <si>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</si>
  <si>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</si>
  <si>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</si>
  <si>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</si>
  <si>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</si>
  <si>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</si>
  <si>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</si>
  <si>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</si>
  <si>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</si>
  <si>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</si>
  <si>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</si>
  <si>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</si>
  <si>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</si>
  <si>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</si>
  <si>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</si>
  <si>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</si>
  <si>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</si>
  <si>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</si>
  <si>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</si>
  <si>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</si>
  <si>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</si>
  <si>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</si>
  <si>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</si>
  <si>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</si>
  <si>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</si>
  <si>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</si>
  <si>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</si>
  <si>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</si>
  <si>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</si>
  <si>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</si>
  <si>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</si>
  <si>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</si>
  <si>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</si>
  <si>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</si>
  <si>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</si>
  <si>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</si>
  <si>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</si>
  <si>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</si>
  <si>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</si>
  <si>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</si>
  <si>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</si>
  <si>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</si>
  <si>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</si>
  <si>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</si>
  <si>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</si>
  <si>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</si>
  <si>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</si>
  <si>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</si>
  <si>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</si>
  <si>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</si>
  <si>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</si>
  <si>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</si>
  <si>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</si>
  <si>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</si>
  <si>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</si>
  <si>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</si>
  <si>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</si>
  <si>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</si>
  <si>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</si>
  <si>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</si>
  <si>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</si>
  <si>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</si>
  <si>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</si>
  <si>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</si>
  <si>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</si>
  <si>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</si>
  <si>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</si>
  <si>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</si>
  <si>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</si>
  <si>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</si>
  <si>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</si>
  <si>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</si>
  <si>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</si>
  <si>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</si>
  <si>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</si>
  <si>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</si>
  <si>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</si>
  <si>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</si>
  <si>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</si>
  <si>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</si>
  <si>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</si>
  <si>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</si>
  <si>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</si>
  <si>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</si>
  <si>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</si>
  <si>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</si>
  <si>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</si>
  <si>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</si>
  <si>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</si>
  <si>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</si>
  <si>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</si>
  <si>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</si>
  <si>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</si>
  <si>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</si>
  <si>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</si>
  <si>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</si>
  <si>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</si>
  <si>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</si>
  <si>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</si>
  <si>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</si>
  <si>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</si>
  <si>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</si>
  <si>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</si>
  <si>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</si>
  <si>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</si>
  <si>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</si>
  <si>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</si>
  <si>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</si>
  <si>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</si>
  <si>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</si>
  <si>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</si>
  <si>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</si>
  <si>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</si>
  <si>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</si>
  <si>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</si>
  <si>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</si>
  <si>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</si>
  <si>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</si>
  <si>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</si>
  <si>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</si>
  <si>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</si>
  <si>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</si>
  <si>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</si>
  <si>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</si>
  <si>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</si>
  <si>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</si>
  <si>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</si>
  <si>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</si>
  <si>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</si>
  <si>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</si>
  <si>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</si>
  <si>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</si>
  <si>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</si>
  <si>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</si>
  <si>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</si>
  <si>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</si>
  <si>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</si>
  <si>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</si>
  <si>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</si>
  <si>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</si>
  <si>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</si>
  <si>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</si>
  <si>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</si>
  <si>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</si>
  <si>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</si>
  <si>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</si>
  <si>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</si>
  <si>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</si>
  <si>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</si>
  <si>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</si>
  <si>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</si>
  <si>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</si>
  <si>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</si>
  <si>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</si>
  <si>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</si>
  <si>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</si>
  <si>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</si>
  <si>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</si>
  <si>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</si>
  <si>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</si>
  <si>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</si>
  <si>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</si>
  <si>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</si>
  <si>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</si>
  <si>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</si>
  <si>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</si>
  <si>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</si>
  <si>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</si>
  <si>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</si>
  <si>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</si>
  <si>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</si>
  <si>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</si>
  <si>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</si>
  <si>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</si>
  <si>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</si>
  <si>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</si>
  <si>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</si>
  <si>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</si>
  <si>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</si>
  <si>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</si>
  <si>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</si>
  <si>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</si>
  <si>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</si>
  <si>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</si>
  <si>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</si>
  <si>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</si>
  <si>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</si>
  <si>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</si>
  <si>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</si>
  <si>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</si>
  <si>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</si>
  <si>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</si>
  <si>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</si>
  <si>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</si>
  <si>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</si>
  <si>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</si>
  <si>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</si>
  <si>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</si>
  <si>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</si>
  <si>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</si>
  <si>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</si>
  <si>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</si>
  <si>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</si>
  <si>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</si>
  <si>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</si>
  <si>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</si>
  <si>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</si>
  <si>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</si>
  <si>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</si>
  <si>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</si>
  <si>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</si>
  <si>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</si>
  <si>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</si>
  <si>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</si>
  <si>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</si>
  <si>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</si>
  <si>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</si>
  <si>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</si>
  <si>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</si>
  <si>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</si>
  <si>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</si>
  <si>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</si>
  <si>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</si>
  <si>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</si>
  <si>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</si>
  <si>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</si>
  <si>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</si>
  <si>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</si>
  <si>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</si>
  <si>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</si>
  <si>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</si>
  <si>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</si>
  <si>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</si>
  <si>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</si>
  <si>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</si>
  <si>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</si>
  <si>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</si>
  <si>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</si>
  <si>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</si>
  <si>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</si>
  <si>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</si>
  <si>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</si>
  <si>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</si>
  <si>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</si>
  <si>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</si>
  <si>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</si>
  <si>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</si>
  <si>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</si>
  <si>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</si>
  <si>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</si>
  <si>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</si>
  <si>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</si>
  <si>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</si>
  <si>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</si>
  <si>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</si>
  <si>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</si>
  <si>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</si>
  <si>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</si>
  <si>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</si>
  <si>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</si>
  <si>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</si>
  <si>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</si>
  <si>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</si>
  <si>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</si>
  <si>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</si>
  <si>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</si>
  <si>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</si>
  <si>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</si>
  <si>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</si>
  <si>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</si>
  <si>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</si>
  <si>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</si>
  <si>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</si>
  <si>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</si>
  <si>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</si>
  <si>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</si>
  <si>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</si>
  <si>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</si>
  <si>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</si>
  <si>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</si>
  <si>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</si>
  <si>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</si>
  <si>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</si>
  <si>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</si>
  <si>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</si>
  <si>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</si>
  <si>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</si>
  <si>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</si>
  <si>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</si>
  <si>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</si>
  <si>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</si>
  <si>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</si>
  <si>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</si>
  <si>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</si>
  <si>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</si>
  <si>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</si>
  <si>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</si>
  <si>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</si>
  <si>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</si>
  <si>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</si>
  <si>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</si>
  <si>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</si>
  <si>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</si>
  <si>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</si>
  <si>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</si>
  <si>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</si>
  <si>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</si>
  <si>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</si>
  <si>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</si>
  <si>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</si>
  <si>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</si>
  <si>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</si>
  <si>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</si>
  <si>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</si>
  <si>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</si>
  <si>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</si>
  <si>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</si>
  <si>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</si>
  <si>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</si>
  <si>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</si>
  <si>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</si>
  <si>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</si>
  <si>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</si>
  <si>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</si>
  <si>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</si>
  <si>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</si>
  <si>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</si>
  <si>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</si>
  <si>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</si>
  <si>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</si>
  <si>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</si>
  <si>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</si>
  <si>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</si>
  <si>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</si>
  <si>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</si>
  <si>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</si>
  <si>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</si>
  <si>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</si>
  <si>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</si>
  <si>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</si>
  <si>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</si>
  <si>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</si>
  <si>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</si>
  <si>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</si>
  <si>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</si>
  <si>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</si>
  <si>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</si>
  <si>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</si>
  <si>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</si>
  <si>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</si>
  <si>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</si>
  <si>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</si>
  <si>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</si>
  <si>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</si>
  <si>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</si>
  <si>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</si>
  <si>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</si>
  <si>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</si>
  <si>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</si>
  <si>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</si>
  <si>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</si>
  <si>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</si>
  <si>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</si>
  <si>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</si>
  <si>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</si>
  <si>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</si>
  <si>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</si>
  <si>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</si>
  <si>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</si>
  <si>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</si>
  <si>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</si>
  <si>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</si>
  <si>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</si>
  <si>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</si>
  <si>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</si>
  <si>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</si>
  <si>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</si>
  <si>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</si>
  <si>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</si>
  <si>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</si>
  <si>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</si>
  <si>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</si>
  <si>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</si>
  <si>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</si>
  <si>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</si>
  <si>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</si>
  <si>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</si>
  <si>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</si>
  <si>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</si>
  <si>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</si>
  <si>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</si>
  <si>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</si>
  <si>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</si>
  <si>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</si>
  <si>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</si>
  <si>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</si>
  <si>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</si>
  <si>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</si>
  <si>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</si>
  <si>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</si>
  <si>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</si>
  <si>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</si>
  <si>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</si>
  <si>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</si>
  <si>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</si>
  <si>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</si>
  <si>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</si>
  <si>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</si>
  <si>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</si>
  <si>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</si>
  <si>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</si>
  <si>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</si>
  <si>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</si>
  <si>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</si>
  <si>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</si>
  <si>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</si>
  <si>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</si>
  <si>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</si>
  <si>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</si>
  <si>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</si>
  <si>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</si>
  <si>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</si>
  <si>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</si>
  <si>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</si>
  <si>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</si>
  <si>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</si>
  <si>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</si>
  <si>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</si>
  <si>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</si>
  <si>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</si>
  <si>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</si>
  <si>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</si>
  <si>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</si>
  <si>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</si>
  <si>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</si>
  <si>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</si>
  <si>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</si>
  <si>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</si>
  <si>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</si>
  <si>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</si>
  <si>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</si>
  <si>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</si>
  <si>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</si>
  <si>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</si>
  <si>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</si>
  <si>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</si>
  <si>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</si>
  <si>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</si>
  <si>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</si>
  <si>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</si>
  <si>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</si>
  <si>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</si>
  <si>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</si>
  <si>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</si>
  <si>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</si>
  <si>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</si>
  <si>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</si>
  <si>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</si>
  <si>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</si>
  <si>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</si>
  <si>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</si>
  <si>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</si>
  <si>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</si>
  <si>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</si>
  <si>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</si>
  <si>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</si>
  <si>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</si>
  <si>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</si>
  <si>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</si>
  <si>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</si>
  <si>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</si>
  <si>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</si>
  <si>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</si>
  <si>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</si>
  <si>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</si>
  <si>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</si>
  <si>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</si>
  <si>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</si>
  <si>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</si>
  <si>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</si>
  <si>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</si>
  <si>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</si>
  <si>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</si>
  <si>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</si>
  <si>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</si>
  <si>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</si>
  <si>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</si>
  <si>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</si>
  <si>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</si>
  <si>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</si>
  <si>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</si>
  <si>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</si>
  <si>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</si>
  <si>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</si>
  <si>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</si>
  <si>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</si>
  <si>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</si>
  <si>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</si>
  <si>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</si>
  <si>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</si>
  <si>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</si>
  <si>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</si>
  <si>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</si>
  <si>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</si>
  <si>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</si>
  <si>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</si>
  <si>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</si>
  <si>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</si>
  <si>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</si>
  <si>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</si>
  <si>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</si>
  <si>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</si>
  <si>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</si>
  <si>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</si>
  <si>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</si>
  <si>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</si>
  <si>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</si>
  <si>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</si>
  <si>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</si>
  <si>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</si>
  <si>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</si>
  <si>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</si>
  <si>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</si>
  <si>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</si>
  <si>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</si>
  <si>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</si>
  <si>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</si>
  <si>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</si>
  <si>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</si>
  <si>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</si>
  <si>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</si>
  <si>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</si>
  <si>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</si>
  <si>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</si>
  <si>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</si>
  <si>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</si>
  <si>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</si>
  <si>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</si>
  <si>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</si>
  <si>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</si>
  <si>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</si>
  <si>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</si>
  <si>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</si>
  <si>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</si>
  <si>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</si>
  <si>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</si>
  <si>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</si>
  <si>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</si>
  <si>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</si>
  <si>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</si>
  <si>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</si>
  <si>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</si>
  <si>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</si>
  <si>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</si>
  <si>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</si>
  <si>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</si>
  <si>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</si>
  <si>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</si>
  <si>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</si>
  <si>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</si>
  <si>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</si>
  <si>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</si>
  <si>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</si>
  <si>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</si>
  <si>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</si>
  <si>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</si>
  <si>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</si>
  <si>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</si>
  <si>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</si>
  <si>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</si>
  <si>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</si>
  <si>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</si>
  <si>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</si>
  <si>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</si>
  <si>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</si>
  <si>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</si>
  <si>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</si>
  <si>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</si>
  <si>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</si>
  <si>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</si>
  <si>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</si>
  <si>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</si>
  <si>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</si>
  <si>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</si>
  <si>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</si>
  <si>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</si>
  <si>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</si>
  <si>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</si>
  <si>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</si>
  <si>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</si>
  <si>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</si>
  <si>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</si>
  <si>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</si>
  <si>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</si>
  <si>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</si>
  <si>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</si>
  <si>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</si>
  <si>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</si>
  <si>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</si>
  <si>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</si>
  <si>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</si>
  <si>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</si>
  <si>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</si>
  <si>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</si>
  <si>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</si>
  <si>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</si>
  <si>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</si>
  <si>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</si>
  <si>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</si>
  <si>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</si>
  <si>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</si>
  <si>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</si>
  <si>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</si>
  <si>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</si>
  <si>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</si>
  <si>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</si>
  <si>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</si>
  <si>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</si>
  <si>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</si>
  <si>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</si>
  <si>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</si>
  <si>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</si>
  <si>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</si>
  <si>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</si>
  <si>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</si>
  <si>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</si>
  <si>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</si>
  <si>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</si>
  <si>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</si>
  <si>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</si>
  <si>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</si>
  <si>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</si>
  <si>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</si>
  <si>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</si>
  <si>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</si>
  <si>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</si>
  <si>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</si>
  <si>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</si>
  <si>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</si>
  <si>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</si>
  <si>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</si>
  <si>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</si>
  <si>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</si>
  <si>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</si>
  <si>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</si>
  <si>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</si>
  <si>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</si>
  <si>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</si>
  <si>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</si>
  <si>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</si>
  <si>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</si>
  <si>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</si>
  <si>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</si>
  <si>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</si>
  <si>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</si>
  <si>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</si>
  <si>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</si>
  <si>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</si>
  <si>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</si>
  <si>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</si>
  <si>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</si>
  <si>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</si>
  <si>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</si>
  <si>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</si>
  <si>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</si>
  <si>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</si>
  <si>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</si>
  <si>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</si>
  <si>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</si>
  <si>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</si>
  <si>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</si>
  <si>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</si>
  <si>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</si>
  <si>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</si>
  <si>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</si>
  <si>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</si>
  <si>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</si>
  <si>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</si>
  <si>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</si>
  <si>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</si>
  <si>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</si>
  <si>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</si>
  <si>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</si>
  <si>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</si>
  <si>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</si>
  <si>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</si>
  <si>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</si>
  <si>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</si>
  <si>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</si>
  <si>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</si>
  <si>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</si>
  <si>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</si>
  <si>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</si>
  <si>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</si>
  <si>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</si>
  <si>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</si>
  <si>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</si>
  <si>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</si>
  <si>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</si>
  <si>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</si>
  <si>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</si>
  <si>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</si>
  <si>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</si>
  <si>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</si>
  <si>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</si>
  <si>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</si>
  <si>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</si>
  <si>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</si>
  <si>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</si>
  <si>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</si>
  <si>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</si>
  <si>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</si>
  <si>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</si>
  <si>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</si>
  <si>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</si>
  <si>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</si>
  <si>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</si>
  <si>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</si>
  <si>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</si>
  <si>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</si>
  <si>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</si>
  <si>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</si>
  <si>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</si>
  <si>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</si>
  <si>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</si>
  <si>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</si>
  <si>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</si>
  <si>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</si>
  <si>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</si>
  <si>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</si>
  <si>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</si>
  <si>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</si>
  <si>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</si>
  <si>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</si>
  <si>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</si>
  <si>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</si>
  <si>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</si>
  <si>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</si>
  <si>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</si>
  <si>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</si>
  <si>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</si>
  <si>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</si>
  <si>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</si>
  <si>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</si>
  <si>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</si>
  <si>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</si>
  <si>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</si>
  <si>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</si>
  <si>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</si>
  <si>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</si>
  <si>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</si>
  <si>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</si>
  <si>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</si>
  <si>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</si>
  <si>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</si>
  <si>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</si>
  <si>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</si>
  <si>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</si>
  <si>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</si>
  <si>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</si>
  <si>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</si>
  <si>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</si>
  <si>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</si>
  <si>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</si>
  <si>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</si>
  <si>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</si>
  <si>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</si>
  <si>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</si>
  <si>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</si>
  <si>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</si>
  <si>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</si>
  <si>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</si>
  <si>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</si>
  <si>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</si>
  <si>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</si>
  <si>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</si>
  <si>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</si>
  <si>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</si>
  <si>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</si>
  <si>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</si>
  <si>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</si>
  <si>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</si>
  <si>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</si>
  <si>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</si>
  <si>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</si>
  <si>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</si>
  <si>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</si>
  <si>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</si>
  <si>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</si>
  <si>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</si>
  <si>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</si>
  <si>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</si>
  <si>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</si>
  <si>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</si>
  <si>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</si>
  <si>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</si>
  <si>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</si>
  <si>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</si>
  <si>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</si>
  <si>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</si>
  <si>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</si>
  <si>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</si>
  <si>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</si>
  <si>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</si>
  <si>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</si>
  <si>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</si>
  <si>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</si>
  <si>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</si>
  <si>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</si>
  <si>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</si>
  <si>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</si>
  <si>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</si>
  <si>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</si>
  <si>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</si>
  <si>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</si>
  <si>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</si>
  <si>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</si>
  <si>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</si>
  <si>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</si>
  <si>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</si>
  <si>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</si>
  <si>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</si>
  <si>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</si>
  <si>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</si>
  <si>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</si>
  <si>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</si>
  <si>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</si>
  <si>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</si>
  <si>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</si>
  <si>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</si>
  <si>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</si>
  <si>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</si>
  <si>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</si>
  <si>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</si>
  <si>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</si>
  <si>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</si>
  <si>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</si>
  <si>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</si>
  <si>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</si>
  <si>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</si>
  <si>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</si>
  <si>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</si>
  <si>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</si>
  <si>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</si>
  <si>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</si>
  <si>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</si>
  <si>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</si>
  <si>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</si>
  <si>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</si>
  <si>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</si>
  <si>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</si>
  <si>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</si>
  <si>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</si>
  <si>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</si>
  <si>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</si>
  <si>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</si>
  <si>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</si>
  <si>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</si>
  <si>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</si>
  <si>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</si>
  <si>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</si>
  <si>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</si>
  <si>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</si>
  <si>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</si>
  <si>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</si>
  <si>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</si>
  <si>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</si>
  <si>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</si>
  <si>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</si>
  <si>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</si>
  <si>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</si>
  <si>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</si>
  <si>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</si>
  <si>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</si>
  <si>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</si>
  <si>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</si>
  <si>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</si>
  <si>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</si>
  <si>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</si>
  <si>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</si>
  <si>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</si>
  <si>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</si>
  <si>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</si>
  <si>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</si>
  <si>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</si>
  <si>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</si>
  <si>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</si>
  <si>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</si>
  <si>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</si>
  <si>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</si>
  <si>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</si>
  <si>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</si>
  <si>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</si>
  <si>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</si>
  <si>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</si>
  <si>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</si>
  <si>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</si>
  <si>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</si>
  <si>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</si>
  <si>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</si>
  <si>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</si>
  <si>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</si>
  <si>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</si>
  <si>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</si>
  <si>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</si>
  <si>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</si>
  <si>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</si>
  <si>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</si>
  <si>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</si>
  <si>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</si>
  <si>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</si>
  <si>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</si>
  <si>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</si>
  <si>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</si>
  <si>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</si>
  <si>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</si>
  <si>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</si>
  <si>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</si>
  <si>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</si>
  <si>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</si>
  <si>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</si>
  <si>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</si>
  <si>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</si>
  <si>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</si>
  <si>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</si>
  <si>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</si>
  <si>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</si>
  <si>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</si>
  <si>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</si>
  <si>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</si>
  <si>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</si>
  <si>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</si>
  <si>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</si>
  <si>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</si>
  <si>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</si>
  <si>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</si>
  <si>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</si>
  <si>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</si>
  <si>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</si>
  <si>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</si>
  <si>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</si>
  <si>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</si>
  <si>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</si>
  <si>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</si>
  <si>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</si>
  <si>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</si>
  <si>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</si>
  <si>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</si>
  <si>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</si>
  <si>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</si>
  <si>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</si>
  <si>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</si>
  <si>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</si>
  <si>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</si>
  <si>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</si>
  <si>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</si>
  <si>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</si>
  <si>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</si>
  <si>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</si>
  <si>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</si>
  <si>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</si>
  <si>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</si>
  <si>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</si>
  <si>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</si>
  <si>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</si>
  <si>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</si>
  <si>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</si>
  <si>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</si>
  <si>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</si>
  <si>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</si>
  <si>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</si>
  <si>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</si>
  <si>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</si>
  <si>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</si>
  <si>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</si>
  <si>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</si>
  <si>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</si>
  <si>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</si>
  <si>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</si>
  <si>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</si>
  <si>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</si>
  <si>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</si>
  <si>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</si>
  <si>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</si>
  <si>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</si>
  <si>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</si>
  <si>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</si>
  <si>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</si>
  <si>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</si>
  <si>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</si>
  <si>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</si>
  <si>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</si>
  <si>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</si>
  <si>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</si>
  <si>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</si>
  <si>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</si>
  <si>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</si>
  <si>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</si>
  <si>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</si>
  <si>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</si>
  <si>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</si>
  <si>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</si>
  <si>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</si>
  <si>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</si>
  <si>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</si>
  <si>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</si>
  <si>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</si>
  <si>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</si>
  <si>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</si>
  <si>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</si>
  <si>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</si>
  <si>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</si>
  <si>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</si>
  <si>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</si>
  <si>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</si>
  <si>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</si>
  <si>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</si>
  <si>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</si>
  <si>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</si>
  <si>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</si>
  <si>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</si>
  <si>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</si>
  <si>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</si>
  <si>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</si>
  <si>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</si>
  <si>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</si>
  <si>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</si>
  <si>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</si>
  <si>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</si>
  <si>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</si>
  <si>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</si>
  <si>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</si>
  <si>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</si>
  <si>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</si>
  <si>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</si>
  <si>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</si>
  <si>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</si>
  <si>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</si>
  <si>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</si>
  <si>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</si>
  <si>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</si>
  <si>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</si>
  <si>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</si>
  <si>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</si>
  <si>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</si>
  <si>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</si>
  <si>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</si>
  <si>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</si>
  <si>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</si>
  <si>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</si>
  <si>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</si>
  <si>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</si>
  <si>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</si>
  <si>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</si>
  <si>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</si>
  <si>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</si>
  <si>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</si>
  <si>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</si>
  <si>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</si>
  <si>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</si>
  <si>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</si>
  <si>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</si>
  <si>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</si>
  <si>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</si>
  <si>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</si>
  <si>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</si>
  <si>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</si>
  <si>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</si>
  <si>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</si>
  <si>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</si>
  <si>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</si>
  <si>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</si>
  <si>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</si>
  <si>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</si>
  <si>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</si>
  <si>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</si>
  <si>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</si>
  <si>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</si>
  <si>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</si>
  <si>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</si>
  <si>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</si>
  <si>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</si>
  <si>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</si>
  <si>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</si>
  <si>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</si>
  <si>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</si>
  <si>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</si>
  <si>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</si>
  <si>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</si>
  <si>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</si>
  <si>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</si>
  <si>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</si>
  <si>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</si>
  <si>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</si>
  <si>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</si>
  <si>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</si>
  <si>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</si>
  <si>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</si>
  <si>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</si>
  <si>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</si>
  <si>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</si>
  <si>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</si>
  <si>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</si>
  <si>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</si>
  <si>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</si>
  <si>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</si>
  <si>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</si>
  <si>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</si>
  <si>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</si>
  <si>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</si>
  <si>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</si>
  <si>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</si>
  <si>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</si>
  <si>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</si>
  <si>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</si>
  <si>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</si>
  <si>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</si>
  <si>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</si>
  <si>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</si>
  <si>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</si>
  <si>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</si>
  <si>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</si>
  <si>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</si>
  <si>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</si>
  <si>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</si>
  <si>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</si>
  <si>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</si>
  <si>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</si>
  <si>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</si>
  <si>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</si>
  <si>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</si>
  <si>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</si>
  <si>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</si>
  <si>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</si>
  <si>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</si>
  <si>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</si>
  <si>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</si>
  <si>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</si>
  <si>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</si>
  <si>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</si>
  <si>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</si>
  <si>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</si>
  <si>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</si>
  <si>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</si>
  <si>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</si>
  <si>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</si>
  <si>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</si>
  <si>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</si>
  <si>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</si>
  <si>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</si>
  <si>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</si>
  <si>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</si>
  <si>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</si>
  <si>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</si>
  <si>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</si>
  <si>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</si>
  <si>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</si>
  <si>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</si>
  <si>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</si>
  <si>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</si>
  <si>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</si>
  <si>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</si>
  <si>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</si>
  <si>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</si>
  <si>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</si>
  <si>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</si>
  <si>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</si>
  <si>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</si>
  <si>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</si>
  <si>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</si>
  <si>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</si>
  <si>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</si>
  <si>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</si>
  <si>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</si>
  <si>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</si>
  <si>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</si>
  <si>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</si>
  <si>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</si>
  <si>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</si>
  <si>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</si>
  <si>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</si>
  <si>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</si>
  <si>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</si>
  <si>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</si>
  <si>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</si>
  <si>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</si>
  <si>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</si>
  <si>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</si>
  <si>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</si>
  <si>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</si>
  <si>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</si>
  <si>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</si>
  <si>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</si>
  <si>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</si>
  <si>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</si>
  <si>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</si>
  <si>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</si>
  <si>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</si>
  <si>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</si>
  <si>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</si>
  <si>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</si>
  <si>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</si>
  <si>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</si>
  <si>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</si>
  <si>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</si>
  <si>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</si>
  <si>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</si>
  <si>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</si>
  <si>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</si>
  <si>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</si>
  <si>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</si>
  <si>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</si>
  <si>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</si>
  <si>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</si>
  <si>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</si>
  <si>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</si>
  <si>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</si>
  <si>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</si>
  <si>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</si>
  <si>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</si>
  <si>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</si>
  <si>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</si>
  <si>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</si>
  <si>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</si>
  <si>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</si>
  <si>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</si>
  <si>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</si>
  <si>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</si>
  <si>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</si>
  <si>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</si>
  <si>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</si>
  <si>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</si>
  <si>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</si>
  <si>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</si>
  <si>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</si>
  <si>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</si>
  <si>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</si>
  <si>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</si>
  <si>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</si>
  <si>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</si>
  <si>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</si>
  <si>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</si>
  <si>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</si>
  <si>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</si>
  <si>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</si>
  <si>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</si>
  <si>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</si>
  <si>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</si>
  <si>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</si>
  <si>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</si>
  <si>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</si>
  <si>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</si>
  <si>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</si>
  <si>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</si>
  <si>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</si>
  <si>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</si>
  <si>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</si>
  <si>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</si>
  <si>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</si>
  <si>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</si>
  <si>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</si>
  <si>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</si>
  <si>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</si>
  <si>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</si>
  <si>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</si>
  <si>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</si>
  <si>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</si>
  <si>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</si>
  <si>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</si>
  <si>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</si>
  <si>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</si>
  <si>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</si>
  <si>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</si>
  <si>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</si>
  <si>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</si>
  <si>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</si>
  <si>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</si>
  <si>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</si>
  <si>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</si>
  <si>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</si>
  <si>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</si>
  <si>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</si>
  <si>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</si>
  <si>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</si>
  <si>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</si>
  <si>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</si>
  <si>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</si>
  <si>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</si>
  <si>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</si>
  <si>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</si>
  <si>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</si>
  <si>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</si>
  <si>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</si>
  <si>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</si>
  <si>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</si>
  <si>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</si>
  <si>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</si>
  <si>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</si>
  <si>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</si>
  <si>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</si>
  <si>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</si>
  <si>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</si>
  <si>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</si>
  <si>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</si>
  <si>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</si>
  <si>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</si>
  <si>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</si>
  <si>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</si>
  <si>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</si>
  <si>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</si>
  <si>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</si>
  <si>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</si>
  <si>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</si>
  <si>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</si>
  <si>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</si>
  <si>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</si>
  <si>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</si>
  <si>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</si>
  <si>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</si>
  <si>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</si>
  <si>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</si>
  <si>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</si>
  <si>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</si>
  <si>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</si>
  <si>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</si>
  <si>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</si>
  <si>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</si>
  <si>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</si>
  <si>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</si>
  <si>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</si>
  <si>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</si>
  <si>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</si>
  <si>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</si>
  <si>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</si>
  <si>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</si>
  <si>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</si>
  <si>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</si>
  <si>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</si>
  <si>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</si>
  <si>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</si>
  <si>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</si>
  <si>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</si>
  <si>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</si>
  <si>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</si>
  <si>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</si>
  <si>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</si>
  <si>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</si>
  <si>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</si>
  <si>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</si>
  <si>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</si>
  <si>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</si>
  <si>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</si>
  <si>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</si>
  <si>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</si>
  <si>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</si>
  <si>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</si>
  <si>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</si>
  <si>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</si>
  <si>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</si>
  <si>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</si>
  <si>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</si>
  <si>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</si>
  <si>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</si>
  <si>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</si>
  <si>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</si>
  <si>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</si>
  <si>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</si>
  <si>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</si>
  <si>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</si>
  <si>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</si>
  <si>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</si>
  <si>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</si>
  <si>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</si>
  <si>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</si>
  <si>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</si>
  <si>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</si>
  <si>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</si>
  <si>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</si>
  <si>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</si>
  <si>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</si>
  <si>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</si>
  <si>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</si>
  <si>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</si>
  <si>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</si>
  <si>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</si>
  <si>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</si>
  <si>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</si>
  <si>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</si>
  <si>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</si>
  <si>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</si>
  <si>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</si>
  <si>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</si>
  <si>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</si>
  <si>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</si>
  <si>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</si>
  <si>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</si>
  <si>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</si>
  <si>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</si>
  <si>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</si>
  <si>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</si>
  <si>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</si>
  <si>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</si>
  <si>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</si>
  <si>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</si>
  <si>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</si>
  <si>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</si>
  <si>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</si>
  <si>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</si>
  <si>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</si>
  <si>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</si>
  <si>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</si>
  <si>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</si>
  <si>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</si>
  <si>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</si>
  <si>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</si>
  <si>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</si>
  <si>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</si>
  <si>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</si>
  <si>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</si>
  <si>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</si>
  <si>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</si>
  <si>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</si>
  <si>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</si>
  <si>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</si>
  <si>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</si>
  <si>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</si>
  <si>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</si>
  <si>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</si>
  <si>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</si>
  <si>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</si>
  <si>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</si>
  <si>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</si>
  <si>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</si>
  <si>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</si>
  <si>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</si>
  <si>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</si>
  <si>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</si>
  <si>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</si>
  <si>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</si>
  <si>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</si>
  <si>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</si>
  <si>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</si>
  <si>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</si>
  <si>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</si>
  <si>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</si>
  <si>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</si>
  <si>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</si>
  <si>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</si>
  <si>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</si>
  <si>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</si>
  <si>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</si>
  <si>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</si>
  <si>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</si>
  <si>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</si>
  <si>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</si>
  <si>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</si>
  <si>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</si>
  <si>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</si>
  <si>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</si>
  <si>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</si>
  <si>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</si>
  <si>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</si>
  <si>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</si>
  <si>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</si>
  <si>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</si>
  <si>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</si>
  <si>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</si>
  <si>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</si>
  <si>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</si>
  <si>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</si>
  <si>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</si>
  <si>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</si>
  <si>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</si>
  <si>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</si>
  <si>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</si>
  <si>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</si>
  <si>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</si>
  <si>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</si>
  <si>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</si>
  <si>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</si>
  <si>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</si>
  <si>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</si>
  <si>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</si>
  <si>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</si>
  <si>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</si>
  <si>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</si>
  <si>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</si>
  <si>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</si>
  <si>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</si>
  <si>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</si>
  <si>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</si>
  <si>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</si>
  <si>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</si>
  <si>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</si>
  <si>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</si>
  <si>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</si>
  <si>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</si>
  <si>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</si>
  <si>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</si>
  <si>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</si>
  <si>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</si>
  <si>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</si>
  <si>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</si>
  <si>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</si>
  <si>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</si>
  <si>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</si>
  <si>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</si>
  <si>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</si>
  <si>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</si>
  <si>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</si>
  <si>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</si>
  <si>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</si>
  <si>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</si>
  <si>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</si>
  <si>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</si>
  <si>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</si>
  <si>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</si>
  <si>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</si>
  <si>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</si>
  <si>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</si>
  <si>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</si>
  <si>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</si>
  <si>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</si>
  <si>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</si>
  <si>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</si>
  <si>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</si>
  <si>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</si>
  <si>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</si>
  <si>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</si>
  <si>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</si>
  <si>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</si>
  <si>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</si>
  <si>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</si>
  <si>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</si>
  <si>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</si>
  <si>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</si>
  <si>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</si>
  <si>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</si>
  <si>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</si>
  <si>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</si>
  <si>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</si>
  <si>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</si>
  <si>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</si>
  <si>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</si>
  <si>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</si>
  <si>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</si>
  <si>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</si>
  <si>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</si>
  <si>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</si>
  <si>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</si>
  <si>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</si>
  <si>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</si>
  <si>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</si>
  <si>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</si>
  <si>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</si>
  <si>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</si>
  <si>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</si>
  <si>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</si>
  <si>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</si>
  <si>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</si>
  <si>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</si>
  <si>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</si>
  <si>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</si>
  <si>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</si>
  <si>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</si>
  <si>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</si>
  <si>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</si>
  <si>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</si>
  <si>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</si>
  <si>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</si>
  <si>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</si>
  <si>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</si>
  <si>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</si>
  <si>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</si>
  <si>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</si>
  <si>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</si>
  <si>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</si>
  <si>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</si>
  <si>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</si>
  <si>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</si>
  <si>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</si>
  <si>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</si>
  <si>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</si>
  <si>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</si>
  <si>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</si>
  <si>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</si>
  <si>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</si>
  <si>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</si>
  <si>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</si>
  <si>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</si>
  <si>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</si>
  <si>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</si>
  <si>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</si>
  <si>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</si>
  <si>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</si>
  <si>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</si>
  <si>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</si>
  <si>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</si>
  <si>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</si>
  <si>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</si>
  <si>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</si>
  <si>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</si>
  <si>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</si>
  <si>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</si>
  <si>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</si>
  <si>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</si>
  <si>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</si>
  <si>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</si>
  <si>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</si>
  <si>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</si>
  <si>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</si>
  <si>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</si>
  <si>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</si>
  <si>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</si>
  <si>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</si>
  <si>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</si>
  <si>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</si>
  <si>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</si>
  <si>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</si>
  <si>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</si>
  <si>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</si>
  <si>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</si>
  <si>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</si>
  <si>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</si>
  <si>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</si>
  <si>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</si>
  <si>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</si>
  <si>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</si>
  <si>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</si>
  <si>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</si>
  <si>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</si>
  <si>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</si>
  <si>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</si>
  <si>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</si>
  <si>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</si>
  <si>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</si>
  <si>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</si>
  <si>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</si>
  <si>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</si>
  <si>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</si>
  <si>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</si>
  <si>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</si>
  <si>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</si>
  <si>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</si>
  <si>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</si>
  <si>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</si>
  <si>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</si>
  <si>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</si>
  <si>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</si>
  <si>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</si>
  <si>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</si>
  <si>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</si>
  <si>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</si>
  <si>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</si>
  <si>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</si>
  <si>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</si>
  <si>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</si>
  <si>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</si>
  <si>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</si>
  <si>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</si>
  <si>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</si>
  <si>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</si>
  <si>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</si>
  <si>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</si>
  <si>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</si>
  <si>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</si>
  <si>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</si>
  <si>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</si>
  <si>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</si>
  <si>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</si>
  <si>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</si>
  <si>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</si>
  <si>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</si>
  <si>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</si>
  <si>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</si>
  <si>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</si>
  <si>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</si>
  <si>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</si>
  <si>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</si>
  <si>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</si>
  <si>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</si>
  <si>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</si>
  <si>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</si>
  <si>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</si>
  <si>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</si>
  <si>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</si>
  <si>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</si>
  <si>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</si>
  <si>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</si>
  <si>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</si>
  <si>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</si>
  <si>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</si>
  <si>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</si>
  <si>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</si>
  <si>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</si>
  <si>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</si>
  <si>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</si>
  <si>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</si>
  <si>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</si>
  <si>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</si>
  <si>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</si>
  <si>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</si>
  <si>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</si>
  <si>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</si>
  <si>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</si>
  <si>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</si>
  <si>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</si>
  <si>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</si>
  <si>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</si>
  <si>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</si>
  <si>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</si>
  <si>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</si>
  <si>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</si>
  <si>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</si>
  <si>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</si>
  <si>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</si>
  <si>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</si>
  <si>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</si>
  <si>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</si>
  <si>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</si>
  <si>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</si>
  <si>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</si>
  <si>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</si>
  <si>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</si>
  <si>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</si>
  <si>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</si>
  <si>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</si>
  <si>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</si>
  <si>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</si>
  <si>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</si>
  <si>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</si>
  <si>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</si>
  <si>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</si>
  <si>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</si>
  <si>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</si>
  <si>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</si>
  <si>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</si>
  <si>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</si>
  <si>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</si>
  <si>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</si>
  <si>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</si>
  <si>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</si>
  <si>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</si>
  <si>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</si>
  <si>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</si>
  <si>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</si>
  <si>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</si>
  <si>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</si>
  <si>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</si>
  <si>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</si>
  <si>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</si>
  <si>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</si>
  <si>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</si>
  <si>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</si>
  <si>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</si>
  <si>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</si>
  <si>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</si>
  <si>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</si>
  <si>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</si>
  <si>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</si>
  <si>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</si>
  <si>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</si>
  <si>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</si>
  <si>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</si>
  <si>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</si>
  <si>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</si>
  <si>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</si>
  <si>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</si>
  <si>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</si>
  <si>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</si>
  <si>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</si>
  <si>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</si>
  <si>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</si>
  <si>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</si>
  <si>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</si>
  <si>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</si>
  <si>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</si>
  <si>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</si>
  <si>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</si>
  <si>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</si>
  <si>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</si>
  <si>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</si>
  <si>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</si>
  <si>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</si>
  <si>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</si>
  <si>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</si>
  <si>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</si>
  <si>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</si>
  <si>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</si>
  <si>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</si>
  <si>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</si>
  <si>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</si>
  <si>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</si>
  <si>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</si>
  <si>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</si>
  <si>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</si>
  <si>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</si>
  <si>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</si>
  <si>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</si>
  <si>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</si>
  <si>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</si>
  <si>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</si>
  <si>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</si>
  <si>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</si>
  <si>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</si>
  <si>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</si>
  <si>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</si>
  <si>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</si>
  <si>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</si>
  <si>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</si>
  <si>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</si>
  <si>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</si>
  <si>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</si>
  <si>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</si>
  <si>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</si>
  <si>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</si>
  <si>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</si>
  <si>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</si>
  <si>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</si>
  <si>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</si>
  <si>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</si>
  <si>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</si>
  <si>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</si>
  <si>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</si>
  <si>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</si>
  <si>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</si>
  <si>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</si>
  <si>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</si>
  <si>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</si>
  <si>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</si>
  <si>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</si>
  <si>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</si>
  <si>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</si>
  <si>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</si>
  <si>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</si>
  <si>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</si>
  <si>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</si>
  <si>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</si>
  <si>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</si>
  <si>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</si>
  <si>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</si>
  <si>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</si>
  <si>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</si>
  <si>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</si>
  <si>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</si>
  <si>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</si>
  <si>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</si>
  <si>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</si>
  <si>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</si>
  <si>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</si>
  <si>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</si>
  <si>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</si>
  <si>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</si>
  <si>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</si>
  <si>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</si>
  <si>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</si>
  <si>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</si>
  <si>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</si>
  <si>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</si>
  <si>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</si>
  <si>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</si>
  <si>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</si>
  <si>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</si>
  <si>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</si>
  <si>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</si>
  <si>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</si>
  <si>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</si>
  <si>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</si>
  <si>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</si>
  <si>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</si>
  <si>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</si>
  <si>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</si>
  <si>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</si>
  <si>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</si>
  <si>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</si>
  <si>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</si>
  <si>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</si>
  <si>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</si>
  <si>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</si>
  <si>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</si>
  <si>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</si>
  <si>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</si>
  <si>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</si>
  <si>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</si>
  <si>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</si>
  <si>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</si>
  <si>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</si>
  <si>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</si>
  <si>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</si>
  <si>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</si>
  <si>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</si>
  <si>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</si>
  <si>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</si>
  <si>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</si>
  <si>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</si>
  <si>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</si>
  <si>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</si>
  <si>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</si>
  <si>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</si>
  <si>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</si>
  <si>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</si>
  <si>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</si>
  <si>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</si>
  <si>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</si>
  <si>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</si>
  <si>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</si>
  <si>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</si>
  <si>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</si>
  <si>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</si>
  <si>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</si>
  <si>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</si>
  <si>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</si>
  <si>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</si>
  <si>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</si>
  <si>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</si>
  <si>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</si>
  <si>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</si>
  <si>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</si>
  <si>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</si>
  <si>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</si>
  <si>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</si>
  <si>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</si>
  <si>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</si>
  <si>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</si>
  <si>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</si>
  <si>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</si>
  <si>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</si>
  <si>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</si>
  <si>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</si>
  <si>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</si>
  <si>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</si>
  <si>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</si>
  <si>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</si>
  <si>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</si>
  <si>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</si>
  <si>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</si>
  <si>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</si>
  <si>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</si>
  <si>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</si>
  <si>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</si>
  <si>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</si>
  <si>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</si>
  <si>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</si>
  <si>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</si>
  <si>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</si>
  <si>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</si>
  <si>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</si>
  <si>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</si>
  <si>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</si>
  <si>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</si>
  <si>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</si>
  <si>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</si>
  <si>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</si>
  <si>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</si>
  <si>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</si>
  <si>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</si>
  <si>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</si>
  <si>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</si>
  <si>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</si>
  <si>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</si>
  <si>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</si>
  <si>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</si>
  <si>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</si>
  <si>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</si>
  <si>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</si>
  <si>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</si>
  <si>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</si>
  <si>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</si>
  <si>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</si>
  <si>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</si>
  <si>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</si>
  <si>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</si>
  <si>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</si>
  <si>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</si>
  <si>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</si>
  <si>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</si>
  <si>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</si>
  <si>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</si>
  <si>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</si>
  <si>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</si>
  <si>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</si>
  <si>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</si>
  <si>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</si>
  <si>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</si>
  <si>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</si>
  <si>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</si>
  <si>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</si>
  <si>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</si>
  <si>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</si>
  <si>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</si>
  <si>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</si>
  <si>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</si>
  <si>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</si>
  <si>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</si>
  <si>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</si>
  <si>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</si>
  <si>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</si>
  <si>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</si>
  <si>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</si>
  <si>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</si>
  <si>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</si>
  <si>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</si>
  <si>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</si>
  <si>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</si>
  <si>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</si>
  <si>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</si>
  <si>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</si>
  <si>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</si>
  <si>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</si>
  <si>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</si>
  <si>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</si>
  <si>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</si>
  <si>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</si>
  <si>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</si>
  <si>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</si>
  <si>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</si>
  <si>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</si>
  <si>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</si>
  <si>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</si>
  <si>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</si>
  <si>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</si>
  <si>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</si>
  <si>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</si>
  <si>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</si>
  <si>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</si>
  <si>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</si>
  <si>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</si>
  <si>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</si>
  <si>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</si>
  <si>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</si>
  <si>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</si>
  <si>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</si>
  <si>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</si>
  <si>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</si>
  <si>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</si>
  <si>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</si>
  <si>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</si>
  <si>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</si>
  <si>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</si>
  <si>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</si>
  <si>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</si>
  <si>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</si>
  <si>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</si>
  <si>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</si>
  <si>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</si>
  <si>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</si>
  <si>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</si>
  <si>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</si>
  <si>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</si>
  <si>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</si>
  <si>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</si>
  <si>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</si>
  <si>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</si>
  <si>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</si>
  <si>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</si>
  <si>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</si>
  <si>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</si>
  <si>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</si>
  <si>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</si>
  <si>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</si>
  <si>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</si>
  <si>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</si>
  <si>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</si>
  <si>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</si>
  <si>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</si>
  <si>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</si>
  <si>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</si>
  <si>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</si>
  <si>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</si>
  <si>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</si>
  <si>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</si>
  <si>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</si>
  <si>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</si>
  <si>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</si>
  <si>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</si>
  <si>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</si>
  <si>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</si>
  <si>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</si>
  <si>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</si>
  <si>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</si>
  <si>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</si>
  <si>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</si>
  <si>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</si>
  <si>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</si>
  <si>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</si>
  <si>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</si>
  <si>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</si>
  <si>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</si>
  <si>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</si>
  <si>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</si>
  <si>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</si>
  <si>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</si>
  <si>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</si>
  <si>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</si>
  <si>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</si>
  <si>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</si>
  <si>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</si>
  <si>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</si>
  <si>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</si>
  <si>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</si>
  <si>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</si>
  <si>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</si>
  <si>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</si>
  <si>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</si>
  <si>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</si>
  <si>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</si>
  <si>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</si>
  <si>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</si>
  <si>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</si>
  <si>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</si>
  <si>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</si>
  <si>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</si>
  <si>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</si>
  <si>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</si>
  <si>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</si>
  <si>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</si>
  <si>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</si>
  <si>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</si>
  <si>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</si>
  <si>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</si>
  <si>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</si>
  <si>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</si>
  <si>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</si>
  <si>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</si>
  <si>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</si>
  <si>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</si>
  <si>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</si>
  <si>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</si>
  <si>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</si>
  <si>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</si>
  <si>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</si>
  <si>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</si>
  <si>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</si>
  <si>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</si>
  <si>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</si>
  <si>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</si>
  <si>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</si>
  <si>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</si>
  <si>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</si>
  <si>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</si>
  <si>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</si>
  <si>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</si>
  <si>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</si>
  <si>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</si>
  <si>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</si>
  <si>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</si>
  <si>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</si>
  <si>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</si>
  <si>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</si>
  <si>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</si>
  <si>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</si>
  <si>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</si>
  <si>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</si>
  <si>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</si>
  <si>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</si>
  <si>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</si>
  <si>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</si>
  <si>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</si>
  <si>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</si>
  <si>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</si>
  <si>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</si>
  <si>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</si>
  <si>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</si>
  <si>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</si>
  <si>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</si>
  <si>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</si>
  <si>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</si>
  <si>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</si>
  <si>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</si>
  <si>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</si>
  <si>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</si>
  <si>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</si>
  <si>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</si>
  <si>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</si>
  <si>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</si>
  <si>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</si>
  <si>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</si>
  <si>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</si>
  <si>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</si>
  <si>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</si>
  <si>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</si>
  <si>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</si>
  <si>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</si>
  <si>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</si>
  <si>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</si>
  <si>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</si>
  <si>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</si>
  <si>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</si>
  <si>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</si>
  <si>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</si>
  <si>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</si>
  <si>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</si>
  <si>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</si>
  <si>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</si>
  <si>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</si>
  <si>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</si>
  <si>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</si>
  <si>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</si>
  <si>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</si>
  <si>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</si>
  <si>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</si>
  <si>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</si>
  <si>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</si>
  <si>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</si>
  <si>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</si>
  <si>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</si>
  <si>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</si>
  <si>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</si>
  <si>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</si>
  <si>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</si>
  <si>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</si>
  <si>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</si>
  <si>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</si>
  <si>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</si>
  <si>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</si>
  <si>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</si>
  <si>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</si>
  <si>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</si>
  <si>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</si>
  <si>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</si>
  <si>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</si>
  <si>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</si>
  <si>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</si>
  <si>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</si>
  <si>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</si>
  <si>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</si>
  <si>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</si>
  <si>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</si>
  <si>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</si>
  <si>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</si>
  <si>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</si>
  <si>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</si>
  <si>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</si>
  <si>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</si>
  <si>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</si>
  <si>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</si>
  <si>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</si>
  <si>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</si>
  <si>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</si>
  <si>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</si>
  <si>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</si>
  <si>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</si>
  <si>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</si>
  <si>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</si>
  <si>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</si>
  <si>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</si>
  <si>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</si>
  <si>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</si>
  <si>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</si>
  <si>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</si>
  <si>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</si>
  <si>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</si>
  <si>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</si>
  <si>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</si>
  <si>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</si>
  <si>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</si>
  <si>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</si>
  <si>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</si>
  <si>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</si>
  <si>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</si>
  <si>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</si>
  <si>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</si>
  <si>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</si>
  <si>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</si>
  <si>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</si>
  <si>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</si>
  <si>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</si>
  <si>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</si>
  <si>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</si>
  <si>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</si>
  <si>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</si>
  <si>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</si>
  <si>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</si>
  <si>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</si>
  <si>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</si>
  <si>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</si>
  <si>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</si>
  <si>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</si>
  <si>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</si>
  <si>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</si>
  <si>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</si>
  <si>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</si>
  <si>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</si>
  <si>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</si>
  <si>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</si>
  <si>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</si>
  <si>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</si>
  <si>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</si>
  <si>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</si>
  <si>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</si>
  <si>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</si>
  <si>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</si>
  <si>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</si>
  <si>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</si>
  <si>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</si>
  <si>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</si>
  <si>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</si>
  <si>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</si>
  <si>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</si>
  <si>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</si>
  <si>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</si>
  <si>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</si>
  <si>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</si>
  <si>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</si>
  <si>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</si>
  <si>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</si>
  <si>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</si>
  <si>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</si>
  <si>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</si>
  <si>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</si>
  <si>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</si>
  <si>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</si>
  <si>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</si>
  <si>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</si>
  <si>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</si>
  <si>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</si>
  <si>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</si>
  <si>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</si>
  <si>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</si>
  <si>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</si>
  <si>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</si>
  <si>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</si>
  <si>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</si>
  <si>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</si>
  <si>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</si>
  <si>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</si>
  <si>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</si>
  <si>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</si>
  <si>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</si>
  <si>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</si>
  <si>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</si>
  <si>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</si>
  <si>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</si>
  <si>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</si>
  <si>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</si>
  <si>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</si>
  <si>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</si>
  <si>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</si>
  <si>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</si>
  <si>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</si>
  <si>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</si>
  <si>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</si>
  <si>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</si>
  <si>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</si>
  <si>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</si>
  <si>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</si>
  <si>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</si>
  <si>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</si>
  <si>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</si>
  <si>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</si>
  <si>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</si>
  <si>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</si>
  <si>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</si>
  <si>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</si>
  <si>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</si>
  <si>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</si>
  <si>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</si>
  <si>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</si>
  <si>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</si>
  <si>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</si>
  <si>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</si>
  <si>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</si>
  <si>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</si>
  <si>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</si>
  <si>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</si>
  <si>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</si>
  <si>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</si>
  <si>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</si>
  <si>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</si>
  <si>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</si>
  <si>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</si>
  <si>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</si>
  <si>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</si>
  <si>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</si>
  <si>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</si>
  <si>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</si>
  <si>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</si>
  <si>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</si>
  <si>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</si>
  <si>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</si>
  <si>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</si>
  <si>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</si>
  <si>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</si>
  <si>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</si>
  <si>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</si>
  <si>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</si>
  <si>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</si>
  <si>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</si>
  <si>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</si>
  <si>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</si>
  <si>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</si>
  <si>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</si>
  <si>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</si>
  <si>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</si>
  <si>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</si>
  <si>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</si>
  <si>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</si>
  <si>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</si>
  <si>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</si>
  <si>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</si>
  <si>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</si>
  <si>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</si>
  <si>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</si>
  <si>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</si>
  <si>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</si>
  <si>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</si>
  <si>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</si>
  <si>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</si>
  <si>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</si>
  <si>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</si>
  <si>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</si>
  <si>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</si>
  <si>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</si>
  <si>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</si>
  <si>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</si>
  <si>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</si>
  <si>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</si>
  <si>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</si>
  <si>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</si>
  <si>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</si>
  <si>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</si>
  <si>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</si>
  <si>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</si>
  <si>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</si>
  <si>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</si>
  <si>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</si>
  <si>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</si>
  <si>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</si>
  <si>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</si>
  <si>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</si>
  <si>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</si>
  <si>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</si>
  <si>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</si>
  <si>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</si>
  <si>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</si>
  <si>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</si>
  <si>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</si>
  <si>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</si>
  <si>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</si>
  <si>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</si>
  <si>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</si>
  <si>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</si>
  <si>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</si>
  <si>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</si>
  <si>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</si>
  <si>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</si>
  <si>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</si>
  <si>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</si>
  <si>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</si>
  <si>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</si>
  <si>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</si>
  <si>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</si>
  <si>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</si>
  <si>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</si>
  <si>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</si>
  <si>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</si>
  <si>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</si>
  <si>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</si>
  <si>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</si>
  <si>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</si>
  <si>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</si>
  <si>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</si>
  <si>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</si>
  <si>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</si>
  <si>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</si>
  <si>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</si>
  <si>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</si>
  <si>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</si>
  <si>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</si>
  <si>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</si>
  <si>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</si>
  <si>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</si>
  <si>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</si>
  <si>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</si>
  <si>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</si>
  <si>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</si>
  <si>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</si>
  <si>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</si>
  <si>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</si>
  <si>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</si>
  <si>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</si>
  <si>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</si>
  <si>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</si>
  <si>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</si>
  <si>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</si>
  <si>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</si>
  <si>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</si>
  <si>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</si>
  <si>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</si>
  <si>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</si>
  <si>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</si>
  <si>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</si>
  <si>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</si>
  <si>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</si>
  <si>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</si>
  <si>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</si>
  <si>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</si>
  <si>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</si>
  <si>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</si>
  <si>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</si>
  <si>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</si>
  <si>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</si>
  <si>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</si>
  <si>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</si>
  <si>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</si>
  <si>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</si>
  <si>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</si>
  <si>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</si>
  <si>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</si>
  <si>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</si>
  <si>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</si>
  <si>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</si>
  <si>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</si>
  <si>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</si>
  <si>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</si>
  <si>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</si>
  <si>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</si>
  <si>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</si>
  <si>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</si>
  <si>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</si>
  <si>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</si>
  <si>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</si>
  <si>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</si>
  <si>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</si>
  <si>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</si>
  <si>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</si>
  <si>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</si>
  <si>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</si>
  <si>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</si>
  <si>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</si>
  <si>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</si>
  <si>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</si>
  <si>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</si>
  <si>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</si>
  <si>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</si>
  <si>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</si>
  <si>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</si>
  <si>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</si>
  <si>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</si>
  <si>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</si>
  <si>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</si>
  <si>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</si>
  <si>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</si>
  <si>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</si>
  <si>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</si>
  <si>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</si>
  <si>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</si>
  <si>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</si>
  <si>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</si>
  <si>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</si>
  <si>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</si>
  <si>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</si>
  <si>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</si>
  <si>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</si>
  <si>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</si>
  <si>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</si>
  <si>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</si>
  <si>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</si>
  <si>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</si>
  <si>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</si>
  <si>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</si>
  <si>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</si>
  <si>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</si>
  <si>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</si>
  <si>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</si>
  <si>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</si>
  <si>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</si>
  <si>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</si>
  <si>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</si>
  <si>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</si>
  <si>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</si>
  <si>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</si>
  <si>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</si>
  <si>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</si>
  <si>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</si>
  <si>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</si>
  <si>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</si>
  <si>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</si>
  <si>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</si>
  <si>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</si>
  <si>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</si>
  <si>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</si>
  <si>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</si>
  <si>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</si>
  <si>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</si>
  <si>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</si>
  <si>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</si>
  <si>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</si>
  <si>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</si>
  <si>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</si>
  <si>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</si>
  <si>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</si>
  <si>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</si>
  <si>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</si>
  <si>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</si>
  <si>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</si>
  <si>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</si>
  <si>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</si>
  <si>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</si>
  <si>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</si>
  <si>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</si>
  <si>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</si>
  <si>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</si>
  <si>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</si>
  <si>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</si>
  <si>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</si>
  <si>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</si>
  <si>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</si>
  <si>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</si>
  <si>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</si>
  <si>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</si>
  <si>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</si>
  <si>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</si>
  <si>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</si>
  <si>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</si>
  <si>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</si>
  <si>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</si>
  <si>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</si>
  <si>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</si>
  <si>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</si>
  <si>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</si>
  <si>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</si>
  <si>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</si>
  <si>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</si>
  <si>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</si>
  <si>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</si>
  <si>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</si>
  <si>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</si>
  <si>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</si>
  <si>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</si>
  <si>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</si>
  <si>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</si>
  <si>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</si>
  <si>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</si>
  <si>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</si>
  <si>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</si>
  <si>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</si>
  <si>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</si>
  <si>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</si>
  <si>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</si>
  <si>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</si>
  <si>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</si>
  <si>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</si>
  <si>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</si>
  <si>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</si>
  <si>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</si>
  <si>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</si>
  <si>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</si>
  <si>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</si>
  <si>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</si>
  <si>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</si>
  <si>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</si>
  <si>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</si>
  <si>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</si>
  <si>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</si>
  <si>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</si>
  <si>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</si>
  <si>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</si>
  <si>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</si>
  <si>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</si>
  <si>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</si>
  <si>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</si>
  <si>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</si>
  <si>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</si>
  <si>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</si>
  <si>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</si>
  <si>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</si>
  <si>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</si>
  <si>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</si>
  <si>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</si>
  <si>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</si>
  <si>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</si>
  <si>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</si>
  <si>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</si>
  <si>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</si>
  <si>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</si>
  <si>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</si>
  <si>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</si>
  <si>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</si>
  <si>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</si>
  <si>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</si>
  <si>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</si>
  <si>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</si>
  <si>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</si>
  <si>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</si>
  <si>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</si>
  <si>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</si>
  <si>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</si>
  <si>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</si>
  <si>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</si>
  <si>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</si>
  <si>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</si>
  <si>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</si>
  <si>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</si>
  <si>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</si>
  <si>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</si>
  <si>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</si>
  <si>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</si>
  <si>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</si>
  <si>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</si>
  <si>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</si>
  <si>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</si>
  <si>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</si>
  <si>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</si>
  <si>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</si>
  <si>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</si>
  <si>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</si>
  <si>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</si>
  <si>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</si>
  <si>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</si>
  <si>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</si>
  <si>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</si>
  <si>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</si>
  <si>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</si>
  <si>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</si>
  <si>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</si>
  <si>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</si>
  <si>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</si>
  <si>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</si>
  <si>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</si>
  <si>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</si>
  <si>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</si>
  <si>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</si>
  <si>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</si>
  <si>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</si>
  <si>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</si>
  <si>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</si>
  <si>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</si>
  <si>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</si>
  <si>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</si>
  <si>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</si>
  <si>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</si>
  <si>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</si>
  <si>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</si>
  <si>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</si>
  <si>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</si>
  <si>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</si>
  <si>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</si>
  <si>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</si>
  <si>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</si>
  <si>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</si>
  <si>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</si>
  <si>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</si>
  <si>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</si>
  <si>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</si>
  <si>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</si>
  <si>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</si>
  <si>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</si>
  <si>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</si>
  <si>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</si>
  <si>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</si>
  <si>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</si>
  <si>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</si>
  <si>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</si>
  <si>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</si>
  <si>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</si>
  <si>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</si>
  <si>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</si>
  <si>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</si>
  <si>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</si>
  <si>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</si>
  <si>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</si>
  <si>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</si>
  <si>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</si>
  <si>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</si>
  <si>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</si>
  <si>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</si>
  <si>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</si>
  <si>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</si>
  <si>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</si>
  <si>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</si>
  <si>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</si>
  <si>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</si>
  <si>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</si>
  <si>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</si>
  <si>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</si>
  <si>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</si>
  <si>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</si>
  <si>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</si>
  <si>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</si>
  <si>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</si>
  <si>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</si>
  <si>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</si>
  <si>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</si>
  <si>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</si>
  <si>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</si>
  <si>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</si>
  <si>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</si>
  <si>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</si>
  <si>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</si>
  <si>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</si>
  <si>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</si>
  <si>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</si>
  <si>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</si>
  <si>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</si>
  <si>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</si>
  <si>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</si>
  <si>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</si>
  <si>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</si>
  <si>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</si>
  <si>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</si>
  <si>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</si>
  <si>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</si>
  <si>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</si>
  <si>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</si>
  <si>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</si>
  <si>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</si>
  <si>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</si>
  <si>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</si>
  <si>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</si>
  <si>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</si>
  <si>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</si>
  <si>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</si>
  <si>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</si>
  <si>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</si>
  <si>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</si>
  <si>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</si>
  <si>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</si>
  <si>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</si>
  <si>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</si>
  <si>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</si>
  <si>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</si>
  <si>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</si>
  <si>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</si>
  <si>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</si>
  <si>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</si>
  <si>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</si>
  <si>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</si>
  <si>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</si>
  <si>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</si>
  <si>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</si>
  <si>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</si>
  <si>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</si>
  <si>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</si>
  <si>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</si>
  <si>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</si>
  <si>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</si>
  <si>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</si>
  <si>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</si>
  <si>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</si>
  <si>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</si>
  <si>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</si>
  <si>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</si>
  <si>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</si>
  <si>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</si>
  <si>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</si>
  <si>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</si>
  <si>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</si>
  <si>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</si>
  <si>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</si>
  <si>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</si>
  <si>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</si>
  <si>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</si>
  <si>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</si>
  <si>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</si>
  <si>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</si>
  <si>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</si>
  <si>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</si>
  <si>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</si>
  <si>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</si>
  <si>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</si>
  <si>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</si>
  <si>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</si>
  <si>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</si>
  <si>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</si>
  <si>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</si>
  <si>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</si>
  <si>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</si>
  <si>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</si>
  <si>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</si>
  <si>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</si>
  <si>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</si>
  <si>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</si>
  <si>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</si>
  <si>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</si>
  <si>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</si>
  <si>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</si>
  <si>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</si>
  <si>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</si>
  <si>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</si>
  <si>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</si>
  <si>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</si>
  <si>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</si>
  <si>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</si>
  <si>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</si>
  <si>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</si>
  <si>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</si>
  <si>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</si>
  <si>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</si>
  <si>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</si>
  <si>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</si>
  <si>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</si>
  <si>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</si>
  <si>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</si>
  <si>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</si>
  <si>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</si>
  <si>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</si>
  <si>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</si>
  <si>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</si>
  <si>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</si>
  <si>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</si>
  <si>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</si>
  <si>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</si>
  <si>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</si>
  <si>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</si>
  <si>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</si>
  <si>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</si>
  <si>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</si>
  <si>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</si>
  <si>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</si>
  <si>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</si>
  <si>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</si>
  <si>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</si>
  <si>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</si>
  <si>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</si>
  <si>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</si>
  <si>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</si>
  <si>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</si>
  <si>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</si>
  <si>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</si>
  <si>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</si>
  <si>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</si>
  <si>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</si>
  <si>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</si>
  <si>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</si>
  <si>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</si>
  <si>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</si>
  <si>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</si>
  <si>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</si>
  <si>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</si>
  <si>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</si>
  <si>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</si>
  <si>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</si>
  <si>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</si>
  <si>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</si>
  <si>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</si>
  <si>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</si>
  <si>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</si>
  <si>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</si>
  <si>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</si>
  <si>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</si>
  <si>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</si>
  <si>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</si>
  <si>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</si>
  <si>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</si>
  <si>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</si>
  <si>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</si>
  <si>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</si>
  <si>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</si>
  <si>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</si>
  <si>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</si>
  <si>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</si>
  <si>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</si>
  <si>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</si>
  <si>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</si>
  <si>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</si>
  <si>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</si>
  <si>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</si>
  <si>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</si>
  <si>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</si>
  <si>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</si>
  <si>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</si>
  <si>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</si>
  <si>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</si>
  <si>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</si>
  <si>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</si>
  <si>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</si>
  <si>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</si>
  <si>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</si>
  <si>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</si>
  <si>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</si>
  <si>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</si>
  <si>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</si>
  <si>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</si>
  <si>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</si>
  <si>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</si>
  <si>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</si>
  <si>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</si>
  <si>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</si>
  <si>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</si>
  <si>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</si>
  <si>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</si>
  <si>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</si>
  <si>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</si>
  <si>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</si>
  <si>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</si>
  <si>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</si>
  <si>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</si>
  <si>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</si>
  <si>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</si>
  <si>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</si>
  <si>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</si>
  <si>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</si>
  <si>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</si>
  <si>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</si>
  <si>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</si>
  <si>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</si>
  <si>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</si>
  <si>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</si>
  <si>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</si>
  <si>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</si>
  <si>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</si>
  <si>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</si>
  <si>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</si>
  <si>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</si>
  <si>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</si>
  <si>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</si>
  <si>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</si>
  <si>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</si>
  <si>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</si>
  <si>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</si>
  <si>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</si>
  <si>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</si>
  <si>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</si>
  <si>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</si>
  <si>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</si>
  <si>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</si>
  <si>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</si>
  <si>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</si>
  <si>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</si>
  <si>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</si>
  <si>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</si>
  <si>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</si>
  <si>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</si>
  <si>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</si>
  <si>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</si>
  <si>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</si>
  <si>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</si>
  <si>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</si>
  <si>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</si>
  <si>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</si>
  <si>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</si>
  <si>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</si>
  <si>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</si>
  <si>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</si>
  <si>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</si>
  <si>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</si>
  <si>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</si>
  <si>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</si>
  <si>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</si>
  <si>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</si>
  <si>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</si>
  <si>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</si>
  <si>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</si>
  <si>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</si>
  <si>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</si>
  <si>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</si>
  <si>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</si>
  <si>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</si>
  <si>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</si>
  <si>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</si>
  <si>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</si>
  <si>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</si>
  <si>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</si>
  <si>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</si>
  <si>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</si>
  <si>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</si>
  <si>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</si>
  <si>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</si>
  <si>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</si>
  <si>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</si>
  <si>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</si>
  <si>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</si>
  <si>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</si>
  <si>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</si>
  <si>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</si>
  <si>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</si>
  <si>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</si>
  <si>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</si>
  <si>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</si>
  <si>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</si>
  <si>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</si>
  <si>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</si>
  <si>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</si>
  <si>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</si>
  <si>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</si>
  <si>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</si>
  <si>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</si>
  <si>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</si>
  <si>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</si>
  <si>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</si>
  <si>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</si>
  <si>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</si>
  <si>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</si>
  <si>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</si>
  <si>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</si>
  <si>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</si>
  <si>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</si>
  <si>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</si>
  <si>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</si>
  <si>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</si>
  <si>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</si>
  <si>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</si>
  <si>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</si>
  <si>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</si>
  <si>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</si>
  <si>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</si>
  <si>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</si>
  <si>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</si>
  <si>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</si>
  <si>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</si>
  <si>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</si>
  <si>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</si>
  <si>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</si>
  <si>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</si>
  <si>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</si>
  <si>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</si>
  <si>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</si>
  <si>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</si>
  <si>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</si>
  <si>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</si>
  <si>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</si>
  <si>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</si>
  <si>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</si>
  <si>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</si>
  <si>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</si>
  <si>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</si>
  <si>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</si>
  <si>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</si>
  <si>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</si>
  <si>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</si>
  <si>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</si>
  <si>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</si>
  <si>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</si>
  <si>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</si>
  <si>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</si>
  <si>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</si>
  <si>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</si>
  <si>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</si>
  <si>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</si>
  <si>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</si>
  <si>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</si>
  <si>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</si>
  <si>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</si>
  <si>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</si>
  <si>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</si>
  <si>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</si>
  <si>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</si>
  <si>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</si>
  <si>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</si>
  <si>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</si>
  <si>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</si>
  <si>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</si>
  <si>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</si>
  <si>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</si>
  <si>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</si>
  <si>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</si>
  <si>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</si>
  <si>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</si>
  <si>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</si>
  <si>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</si>
  <si>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</si>
  <si>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</si>
  <si>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</si>
  <si>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</si>
  <si>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</si>
  <si>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</si>
  <si>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</si>
  <si>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</si>
  <si>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</si>
  <si>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</si>
  <si>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</si>
  <si>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</si>
  <si>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</si>
  <si>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</si>
  <si>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</si>
  <si>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</si>
  <si>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</si>
  <si>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</si>
  <si>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</si>
  <si>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</si>
  <si>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</si>
  <si>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</si>
  <si>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</si>
  <si>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</si>
  <si>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</si>
  <si>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</si>
  <si>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</si>
  <si>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</si>
  <si>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</si>
  <si>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</si>
  <si>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</si>
  <si>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</si>
  <si>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</si>
  <si>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</si>
  <si>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</si>
  <si>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</si>
  <si>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</si>
  <si>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</si>
  <si>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</si>
  <si>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</si>
  <si>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</si>
  <si>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</si>
  <si>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</si>
  <si>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</si>
  <si>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</si>
  <si>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</si>
  <si>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</si>
  <si>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</si>
  <si>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</si>
  <si>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</si>
  <si>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</si>
  <si>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</si>
  <si>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</si>
  <si>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</si>
  <si>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</si>
  <si>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</si>
  <si>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</si>
  <si>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</si>
  <si>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</si>
  <si>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</si>
  <si>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</si>
  <si>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</si>
  <si>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</si>
  <si>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</si>
  <si>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</si>
  <si>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</si>
  <si>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</si>
  <si>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</si>
  <si>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</si>
  <si>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</si>
  <si>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</si>
  <si>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</si>
  <si>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</si>
  <si>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</si>
  <si>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</si>
  <si>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</si>
  <si>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</si>
  <si>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</si>
  <si>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</si>
  <si>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</si>
  <si>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</si>
  <si>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</si>
  <si>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</si>
  <si>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</si>
  <si>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</si>
  <si>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</si>
  <si>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</si>
  <si>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</si>
  <si>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</si>
  <si>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</si>
  <si>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</si>
  <si>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</si>
  <si>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</si>
  <si>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</si>
  <si>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</si>
  <si>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</si>
  <si>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</si>
  <si>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</si>
  <si>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</si>
  <si>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</si>
  <si>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</si>
  <si>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</si>
  <si>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</si>
  <si>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</si>
  <si>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</si>
  <si>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</si>
  <si>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</si>
  <si>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</si>
  <si>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</si>
  <si>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</si>
  <si>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</si>
  <si>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</si>
  <si>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</si>
  <si>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</si>
  <si>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</si>
  <si>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</si>
  <si>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</si>
  <si>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</si>
  <si>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</si>
  <si>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</si>
  <si>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</si>
  <si>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</si>
  <si>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</si>
  <si>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</si>
  <si>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</si>
  <si>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</si>
  <si>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</si>
  <si>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</si>
  <si>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</si>
  <si>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</si>
  <si>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</si>
  <si>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</si>
  <si>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</si>
  <si>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</si>
  <si>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</si>
  <si>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</si>
  <si>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</si>
  <si>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</si>
  <si>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</si>
  <si>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</si>
  <si>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</si>
  <si>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</si>
  <si>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</si>
  <si>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</si>
  <si>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</si>
  <si>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</si>
  <si>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</si>
  <si>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</si>
  <si>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</si>
  <si>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</si>
  <si>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</si>
  <si>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</si>
  <si>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</si>
  <si>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</si>
  <si>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</si>
  <si>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</si>
  <si>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</si>
  <si>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</si>
  <si>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</si>
  <si>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</si>
  <si>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</si>
  <si>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</si>
  <si>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</si>
  <si>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</si>
  <si>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</si>
  <si>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</si>
  <si>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</si>
  <si>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</si>
  <si>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</si>
  <si>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</si>
  <si>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</si>
  <si>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</si>
  <si>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</si>
  <si>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</si>
  <si>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</si>
  <si>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</si>
  <si>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</si>
  <si>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</si>
  <si>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</si>
  <si>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</si>
  <si>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</si>
  <si>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</si>
  <si>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</si>
  <si>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</si>
  <si>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</si>
  <si>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</si>
  <si>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</si>
  <si>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</si>
  <si>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</si>
  <si>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</si>
  <si>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</si>
  <si>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</si>
  <si>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</si>
  <si>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</si>
  <si>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</si>
  <si>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</si>
  <si>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</si>
  <si>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</si>
  <si>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</si>
  <si>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</si>
  <si>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</si>
  <si>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</si>
  <si>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</si>
  <si>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</si>
  <si>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</si>
  <si>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</si>
  <si>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</si>
  <si>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</si>
  <si>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</si>
  <si>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</si>
  <si>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</si>
  <si>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</si>
  <si>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</si>
  <si>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</si>
  <si>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</si>
  <si>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</si>
  <si>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</si>
  <si>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</si>
  <si>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</si>
  <si>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</si>
  <si>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</si>
  <si>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</si>
  <si>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</si>
  <si>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</si>
  <si>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</si>
  <si>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</si>
  <si>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</si>
  <si>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</si>
  <si>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</si>
  <si>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</si>
  <si>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</si>
  <si>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</si>
  <si>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</si>
  <si>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</si>
  <si>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</si>
  <si>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</si>
  <si>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</si>
  <si>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</si>
  <si>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</si>
  <si>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</si>
  <si>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</si>
  <si>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</si>
  <si>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</si>
  <si>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</si>
  <si>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</si>
  <si>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</si>
  <si>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</si>
  <si>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</si>
  <si>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</si>
  <si>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</si>
  <si>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</si>
  <si>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</si>
  <si>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</si>
  <si>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</si>
  <si>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</si>
  <si>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</si>
  <si>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</si>
  <si>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</si>
  <si>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</si>
  <si>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</si>
  <si>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</si>
  <si>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</si>
  <si>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</si>
  <si>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</si>
  <si>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</si>
  <si>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</si>
  <si>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</si>
  <si>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</si>
  <si>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</si>
  <si>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</si>
  <si>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</si>
  <si>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</si>
  <si>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</si>
  <si>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</si>
  <si>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</si>
  <si>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</si>
  <si>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</si>
  <si>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</si>
  <si>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</si>
  <si>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</si>
  <si>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</si>
  <si>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</si>
  <si>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</si>
  <si>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</si>
  <si>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</si>
  <si>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</si>
  <si>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</si>
  <si>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</si>
  <si>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</si>
  <si>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</si>
  <si>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</si>
  <si>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</si>
  <si>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</si>
  <si>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</si>
  <si>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</si>
  <si>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</si>
  <si>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</si>
  <si>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</si>
  <si>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</si>
  <si>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</si>
  <si>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</si>
  <si>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</si>
  <si>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</si>
  <si>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</si>
  <si>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</si>
  <si>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</si>
  <si>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</si>
  <si>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</si>
  <si>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</si>
  <si>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</si>
  <si>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</si>
  <si>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</si>
  <si>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</si>
  <si>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</si>
  <si>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</si>
  <si>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</si>
  <si>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</si>
  <si>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</si>
  <si>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</si>
  <si>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</si>
  <si>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</si>
  <si>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</si>
  <si>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</si>
  <si>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</si>
  <si>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</si>
  <si>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</si>
  <si>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</si>
  <si>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</si>
  <si>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</si>
  <si>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</si>
  <si>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</si>
  <si>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</si>
  <si>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</si>
  <si>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</si>
  <si>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</si>
  <si>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</si>
  <si>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</si>
  <si>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</si>
  <si>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</si>
  <si>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</si>
  <si>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</si>
  <si>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</si>
  <si>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</si>
  <si>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</si>
  <si>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</si>
  <si>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</si>
  <si>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</si>
  <si>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</si>
  <si>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</si>
  <si>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</si>
  <si>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</si>
  <si>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</si>
  <si>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</si>
  <si>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</si>
  <si>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</si>
  <si>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</si>
  <si>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</si>
  <si>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</si>
  <si>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</si>
  <si>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</si>
  <si>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</si>
  <si>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</si>
  <si>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</si>
  <si>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</si>
  <si>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</si>
  <si>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</si>
  <si>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</si>
  <si>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</si>
  <si>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</si>
  <si>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</si>
  <si>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</si>
  <si>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</si>
  <si>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</si>
  <si>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</si>
  <si>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</si>
  <si>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</si>
  <si>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</si>
  <si>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</si>
  <si>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</si>
  <si>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</si>
  <si>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</si>
  <si>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</si>
  <si>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</si>
  <si>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</si>
  <si>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</si>
  <si>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</si>
  <si>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</si>
  <si>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</si>
  <si>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</si>
  <si>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</si>
  <si>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</si>
  <si>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</si>
  <si>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</si>
  <si>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</si>
  <si>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</si>
  <si>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</si>
  <si>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</si>
  <si>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</si>
  <si>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</si>
  <si>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</si>
  <si>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</si>
  <si>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</si>
  <si>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</si>
  <si>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</si>
  <si>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</si>
  <si>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</si>
  <si>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</si>
  <si>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</si>
  <si>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</si>
  <si>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</si>
  <si>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</si>
  <si>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</si>
  <si>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</si>
  <si>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</si>
  <si>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</si>
  <si>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</si>
  <si>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</si>
  <si>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</si>
  <si>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</si>
  <si>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</si>
  <si>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</si>
  <si>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</si>
  <si>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</si>
  <si>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</si>
  <si>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</si>
  <si>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</si>
  <si>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</si>
  <si>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</si>
  <si>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</si>
  <si>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</si>
  <si>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</si>
  <si>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</si>
  <si>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</si>
  <si>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</si>
  <si>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</si>
  <si>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</si>
  <si>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</si>
  <si>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</si>
  <si>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</si>
  <si>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</si>
  <si>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</si>
  <si>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</si>
  <si>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</si>
  <si>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</si>
  <si>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</si>
  <si>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</si>
  <si>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</si>
  <si>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</si>
  <si>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</si>
  <si>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</si>
  <si>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</si>
  <si>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</si>
  <si>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</si>
  <si>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</si>
  <si>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</si>
  <si>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</si>
  <si>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</si>
  <si>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</si>
  <si>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</si>
  <si>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</si>
  <si>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</si>
  <si>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</si>
  <si>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</si>
  <si>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</si>
  <si>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</si>
  <si>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</si>
  <si>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</si>
  <si>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</si>
  <si>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</si>
  <si>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</si>
  <si>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</si>
  <si>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</si>
  <si>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</si>
  <si>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</si>
  <si>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</si>
  <si>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</si>
  <si>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</si>
  <si>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</si>
  <si>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</si>
  <si>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</si>
  <si>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</si>
  <si>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</si>
  <si>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</si>
  <si>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</si>
  <si>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</si>
  <si>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</si>
  <si>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</si>
  <si>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</si>
  <si>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</si>
  <si>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</si>
  <si>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</si>
  <si>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</si>
  <si>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</si>
  <si>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</si>
  <si>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</si>
  <si>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</si>
  <si>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</si>
  <si>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</si>
  <si>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</si>
  <si>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</si>
  <si>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</si>
  <si>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</si>
  <si>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</si>
  <si>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</si>
  <si>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</si>
  <si>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</si>
  <si>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</si>
  <si>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</si>
  <si>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</si>
  <si>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</si>
  <si>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</si>
  <si>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</si>
  <si>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</si>
  <si>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</si>
  <si>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</si>
  <si>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</si>
  <si>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</si>
  <si>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</si>
  <si>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</si>
  <si>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</si>
  <si>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</si>
  <si>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</si>
  <si>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</si>
  <si>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</si>
  <si>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</si>
  <si>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</si>
  <si>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</si>
  <si>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</si>
  <si>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</si>
  <si>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</si>
  <si>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</si>
  <si>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</si>
  <si>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</si>
  <si>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</si>
  <si>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</si>
  <si>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</si>
  <si>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</si>
  <si>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</si>
  <si>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</si>
  <si>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</si>
  <si>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</si>
  <si>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</si>
  <si>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</si>
  <si>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</si>
  <si>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</si>
  <si>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</si>
  <si>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</si>
  <si>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</si>
  <si>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</si>
  <si>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</si>
  <si>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</si>
  <si>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</si>
  <si>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</si>
  <si>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</si>
  <si>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</si>
  <si>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</si>
  <si>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</si>
  <si>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</si>
  <si>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</si>
  <si>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</si>
  <si>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</si>
  <si>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</si>
  <si>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</si>
  <si>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</si>
  <si>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</si>
  <si>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</si>
  <si>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</si>
  <si>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</si>
  <si>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</si>
  <si>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</si>
  <si>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</si>
  <si>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</si>
  <si>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</si>
  <si>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</si>
  <si>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</si>
  <si>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</si>
  <si>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</si>
  <si>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</si>
  <si>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</si>
  <si>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</si>
  <si>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</si>
  <si>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</si>
  <si>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</si>
  <si>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</si>
  <si>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</si>
  <si>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</si>
  <si>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</si>
  <si>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</si>
  <si>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</si>
  <si>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</si>
  <si>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</si>
  <si>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</si>
  <si>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</si>
  <si>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</si>
  <si>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</si>
  <si>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</si>
  <si>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</si>
  <si>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</si>
  <si>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</si>
  <si>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</si>
  <si>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</si>
  <si>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</si>
  <si>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</si>
  <si>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</si>
  <si>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</si>
  <si>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</si>
  <si>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</si>
  <si>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</si>
  <si>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</si>
  <si>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</si>
  <si>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</si>
  <si>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</si>
  <si>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</si>
  <si>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</si>
  <si>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</si>
  <si>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</si>
  <si>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</si>
  <si>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</si>
  <si>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</si>
  <si>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</si>
  <si>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</si>
  <si>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</si>
  <si>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</si>
  <si>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</si>
  <si>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</si>
  <si>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</si>
  <si>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</si>
  <si>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</si>
  <si>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</si>
  <si>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</si>
  <si>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</si>
  <si>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</si>
  <si>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</si>
  <si>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</si>
  <si>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</si>
  <si>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</si>
  <si>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</si>
  <si>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</si>
  <si>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</si>
  <si>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</si>
  <si>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</si>
  <si>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</si>
  <si>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</si>
  <si>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</si>
  <si>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</si>
  <si>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</si>
  <si>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</si>
  <si>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</si>
  <si>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</si>
  <si>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</si>
  <si>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</si>
  <si>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</si>
  <si>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</si>
  <si>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</si>
  <si>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</si>
  <si>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</si>
  <si>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</si>
  <si>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</si>
  <si>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</si>
  <si>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</si>
  <si>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</si>
  <si>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</si>
  <si>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</si>
  <si>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</si>
  <si>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</si>
  <si>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</si>
  <si>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</si>
  <si>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</si>
  <si>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</si>
  <si>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</si>
  <si>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</si>
  <si>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</si>
  <si>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</si>
  <si>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</si>
  <si>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</si>
  <si>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</si>
  <si>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</si>
  <si>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</si>
  <si>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</si>
  <si>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</si>
  <si>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</si>
  <si>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</si>
  <si>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</si>
  <si>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</si>
  <si>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</si>
  <si>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</si>
  <si>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</si>
  <si>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</si>
  <si>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</si>
  <si>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</si>
  <si>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</si>
  <si>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</si>
  <si>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</si>
  <si>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</si>
  <si>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</si>
  <si>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</si>
  <si>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</si>
  <si>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</si>
  <si>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</si>
  <si>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</si>
  <si>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</si>
  <si>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</si>
  <si>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</si>
  <si>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</si>
  <si>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</si>
  <si>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</si>
  <si>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</si>
  <si>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</si>
  <si>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</si>
  <si>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</si>
  <si>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</si>
  <si>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</si>
  <si>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</si>
  <si>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</si>
  <si>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</si>
  <si>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</si>
  <si>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</si>
  <si>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</si>
  <si>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</si>
  <si>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</si>
  <si>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</si>
  <si>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</si>
  <si>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</si>
  <si>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</si>
  <si>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</si>
  <si>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</si>
  <si>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</si>
  <si>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</si>
  <si>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</si>
  <si>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</si>
  <si>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</si>
  <si>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</si>
  <si>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</si>
  <si>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</si>
  <si>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</si>
  <si>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</si>
  <si>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</si>
  <si>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</si>
  <si>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</si>
  <si>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</si>
  <si>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</si>
  <si>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</si>
  <si>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</si>
  <si>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</si>
  <si>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</si>
  <si>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</si>
  <si>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</si>
  <si>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</si>
  <si>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</si>
  <si>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</si>
  <si>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</si>
  <si>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</si>
  <si>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</si>
  <si>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</si>
  <si>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</si>
  <si>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</si>
  <si>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</si>
  <si>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</si>
  <si>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</si>
  <si>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</si>
  <si>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</si>
  <si>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</si>
  <si>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</si>
  <si>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</si>
  <si>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</si>
  <si>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</si>
  <si>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</si>
  <si>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</si>
  <si>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</si>
  <si>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</si>
  <si>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</si>
  <si>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</si>
  <si>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</si>
  <si>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</si>
  <si>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</si>
  <si>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</si>
  <si>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</si>
  <si>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</si>
  <si>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</si>
  <si>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</si>
  <si>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</si>
  <si>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</si>
  <si>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</si>
  <si>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</si>
  <si>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</si>
  <si>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</si>
  <si>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</si>
  <si>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</si>
  <si>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</si>
  <si>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</si>
  <si>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</si>
  <si>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</si>
  <si>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</si>
  <si>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</si>
  <si>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</si>
  <si>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</si>
  <si>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</si>
  <si>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</si>
  <si>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</si>
  <si>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</si>
  <si>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</si>
  <si>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</si>
  <si>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</si>
  <si>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</si>
  <si>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</si>
  <si>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</si>
  <si>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</si>
  <si>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</si>
  <si>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</si>
  <si>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</si>
  <si>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</si>
  <si>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</si>
  <si>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</si>
  <si>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</si>
  <si>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</si>
  <si>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</si>
  <si>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</si>
  <si>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</si>
  <si>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</si>
  <si>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</si>
  <si>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</si>
  <si>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</si>
  <si>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</si>
  <si>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</si>
  <si>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</si>
  <si>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</si>
  <si>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</si>
  <si>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</si>
  <si>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</si>
  <si>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</si>
  <si>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</si>
  <si>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</si>
  <si>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</si>
  <si>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</si>
  <si>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</si>
  <si>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</si>
  <si>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</si>
  <si>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</si>
  <si>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</si>
  <si>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</si>
  <si>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</si>
  <si>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</si>
  <si>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</si>
  <si>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</si>
  <si>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</si>
  <si>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</si>
  <si>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</si>
  <si>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</si>
  <si>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</si>
  <si>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</si>
  <si>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</si>
  <si>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</si>
  <si>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</si>
  <si>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</si>
  <si>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</si>
  <si>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</si>
  <si>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</si>
  <si>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</si>
  <si>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</si>
  <si>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</si>
  <si>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</si>
  <si>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</si>
  <si>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</si>
  <si>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</si>
  <si>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</si>
  <si>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</si>
  <si>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</si>
  <si>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</si>
  <si>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</si>
  <si>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</si>
  <si>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</si>
  <si>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</si>
  <si>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</si>
  <si>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</si>
  <si>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</si>
  <si>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</si>
  <si>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</si>
  <si>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</si>
  <si>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</si>
  <si>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</si>
  <si>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</si>
  <si>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</si>
  <si>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</si>
  <si>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</si>
  <si>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</si>
  <si>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</si>
  <si>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</si>
  <si>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</si>
  <si>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</si>
  <si>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</si>
  <si>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</si>
  <si>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</si>
  <si>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</si>
  <si>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</si>
  <si>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</si>
  <si>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</si>
  <si>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</si>
  <si>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</si>
  <si>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</si>
  <si>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</si>
  <si>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</si>
  <si>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</si>
  <si>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</si>
  <si>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</si>
  <si>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</si>
  <si>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</si>
  <si>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</si>
  <si>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</si>
  <si>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</si>
  <si>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</si>
  <si>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</si>
  <si>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</si>
  <si>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</si>
  <si>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</si>
  <si>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</si>
  <si>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</si>
  <si>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</si>
  <si>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</si>
  <si>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</si>
  <si>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</si>
  <si>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</si>
  <si>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</si>
  <si>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</si>
  <si>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</si>
  <si>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</si>
  <si>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</si>
  <si>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</si>
  <si>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</si>
  <si>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</si>
  <si>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</si>
  <si>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</si>
  <si>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</si>
  <si>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</si>
  <si>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</si>
  <si>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</si>
  <si>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</si>
  <si>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</si>
  <si>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</si>
  <si>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</si>
  <si>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</si>
  <si>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</si>
  <si>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</si>
  <si>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</si>
  <si>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</si>
  <si>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</si>
  <si>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</si>
  <si>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</si>
  <si>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</si>
  <si>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</si>
  <si>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</si>
  <si>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</si>
  <si>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</si>
  <si>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</si>
  <si>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</si>
  <si>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</si>
  <si>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</si>
  <si>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</si>
  <si>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</si>
  <si>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</si>
  <si>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</si>
  <si>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</si>
  <si>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</si>
  <si>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</si>
  <si>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</si>
  <si>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</si>
  <si>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</si>
  <si>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</si>
  <si>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</si>
  <si>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</si>
  <si>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</si>
  <si>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</si>
  <si>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</si>
  <si>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</si>
  <si>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</si>
  <si>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</si>
  <si>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</si>
  <si>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</si>
  <si>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</si>
  <si>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</si>
  <si>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</si>
  <si>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</si>
  <si>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</si>
  <si>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</si>
  <si>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</si>
  <si>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</si>
  <si>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</si>
  <si>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</si>
  <si>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</si>
  <si>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</si>
  <si>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</si>
  <si>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</si>
  <si>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</si>
  <si>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</si>
  <si>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</si>
  <si>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</si>
  <si>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</si>
  <si>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</si>
  <si>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</si>
  <si>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</si>
  <si>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</si>
  <si>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</si>
  <si>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</si>
  <si>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</si>
  <si>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</si>
  <si>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</si>
  <si>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</si>
  <si>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</si>
  <si>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</si>
  <si>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</si>
  <si>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</si>
  <si>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</si>
  <si>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</si>
  <si>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</si>
  <si>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</si>
  <si>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</si>
  <si>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</si>
  <si>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</si>
  <si>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</si>
  <si>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</si>
  <si>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</si>
  <si>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</si>
  <si>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</si>
  <si>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</si>
  <si>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</si>
  <si>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</si>
  <si>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</si>
  <si>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</si>
  <si>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</si>
  <si>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</si>
  <si>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</si>
  <si>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</si>
  <si>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</si>
  <si>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</si>
  <si>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</si>
  <si>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</si>
  <si>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</si>
  <si>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</si>
  <si>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</si>
  <si>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</si>
  <si>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</si>
  <si>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</si>
  <si>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</si>
  <si>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</si>
  <si>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</si>
  <si>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</si>
  <si>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</si>
  <si>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</si>
  <si>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</si>
  <si>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</si>
  <si>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</si>
  <si>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</si>
  <si>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</si>
  <si>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</si>
  <si>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</si>
  <si>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</si>
  <si>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</si>
  <si>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</si>
  <si>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</si>
  <si>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</si>
  <si>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</si>
  <si>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</si>
  <si>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</si>
  <si>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</si>
  <si>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</si>
  <si>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</si>
  <si>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</si>
  <si>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</si>
  <si>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</si>
  <si>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</si>
  <si>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</si>
  <si>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</si>
  <si>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</si>
  <si>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</si>
  <si>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</si>
  <si>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</si>
  <si>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</si>
  <si>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</si>
  <si>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</si>
  <si>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</si>
  <si>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</si>
  <si>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</si>
  <si>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</si>
  <si>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</si>
  <si>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</si>
  <si>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</si>
  <si>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</si>
  <si>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</si>
  <si>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</si>
  <si>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</si>
  <si>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</si>
  <si>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</si>
  <si>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</si>
  <si>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</si>
  <si>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</si>
  <si>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</si>
  <si>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</si>
  <si>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</si>
  <si>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</si>
  <si>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</si>
  <si>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</si>
  <si>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</si>
  <si>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</si>
  <si>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</si>
  <si>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</si>
  <si>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</si>
  <si>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</si>
  <si>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</si>
  <si>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</si>
  <si>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</si>
  <si>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</si>
  <si>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</si>
  <si>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</si>
  <si>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</si>
  <si>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</si>
  <si>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</si>
  <si>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</si>
  <si>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</si>
  <si>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</si>
  <si>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</si>
  <si>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</si>
  <si>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</si>
  <si>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</si>
  <si>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</si>
  <si>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</si>
  <si>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</si>
  <si>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</si>
  <si>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</si>
  <si>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</si>
  <si>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</si>
  <si>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</si>
  <si>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</si>
  <si>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</si>
  <si>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</si>
  <si>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</si>
  <si>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</si>
  <si>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</si>
  <si>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</si>
  <si>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</si>
  <si>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</si>
  <si>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</si>
  <si>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</si>
  <si>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</si>
  <si>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</si>
  <si>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</si>
  <si>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</si>
  <si>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</si>
  <si>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</si>
  <si>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</si>
  <si>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</si>
  <si>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</si>
  <si>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</si>
  <si>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</si>
  <si>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</si>
  <si>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</si>
  <si>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</si>
  <si>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</si>
  <si>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</si>
  <si>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</si>
  <si>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</si>
  <si>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</si>
  <si>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</si>
  <si>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</si>
  <si>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</si>
  <si>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</si>
  <si>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</si>
  <si>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</si>
  <si>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</si>
  <si>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</si>
  <si>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</si>
  <si>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</si>
  <si>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</si>
  <si>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</si>
  <si>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</si>
  <si>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</si>
  <si>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</si>
  <si>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</si>
  <si>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</si>
  <si>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</si>
  <si>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</si>
  <si>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</si>
  <si>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</si>
  <si>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</si>
  <si>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</si>
  <si>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</si>
  <si>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</si>
  <si>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</si>
  <si>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</si>
  <si>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</si>
  <si>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</si>
  <si>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</si>
  <si>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</si>
  <si>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</si>
  <si>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</si>
  <si>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</si>
  <si>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</si>
  <si>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</si>
  <si>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</si>
  <si>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</si>
  <si>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</si>
  <si>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</si>
  <si>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</si>
  <si>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</si>
  <si>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</si>
  <si>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</si>
  <si>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</si>
  <si>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</si>
  <si>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</si>
  <si>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</si>
  <si>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</si>
  <si>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</si>
  <si>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</si>
  <si>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</si>
  <si>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</si>
  <si>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</si>
  <si>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</si>
  <si>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</si>
  <si>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</si>
  <si>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</si>
  <si>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</si>
  <si>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</si>
  <si>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</si>
  <si>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</si>
  <si>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</si>
  <si>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</si>
  <si>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</si>
  <si>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</si>
  <si>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</si>
  <si>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</si>
  <si>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</si>
  <si>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</si>
  <si>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</si>
  <si>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</si>
  <si>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</si>
  <si>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</si>
  <si>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</si>
  <si>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</si>
  <si>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</si>
  <si>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</si>
  <si>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</si>
  <si>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</si>
  <si>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</si>
  <si>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</si>
  <si>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</si>
  <si>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</si>
  <si>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</si>
  <si>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</si>
  <si>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</si>
  <si>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</si>
  <si>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</si>
  <si>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</si>
  <si>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</si>
  <si>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</si>
  <si>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</si>
  <si>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</si>
  <si>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</si>
  <si>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</si>
  <si>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</si>
  <si>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</si>
  <si>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</si>
  <si>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</si>
  <si>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</si>
  <si>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</si>
  <si>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</si>
  <si>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</si>
  <si>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</si>
  <si>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</si>
  <si>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</si>
  <si>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</si>
  <si>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</si>
  <si>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</si>
  <si>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</si>
  <si>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</si>
  <si>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</si>
  <si>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</si>
  <si>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</si>
  <si>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</si>
  <si>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</si>
  <si>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</si>
  <si>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</si>
  <si>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</si>
  <si>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</si>
  <si>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</si>
  <si>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</si>
  <si>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</si>
  <si>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</si>
  <si>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</si>
  <si>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</si>
  <si>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</si>
  <si>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</si>
  <si>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</si>
  <si>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</si>
  <si>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</si>
  <si>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</si>
  <si>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</si>
  <si>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</si>
  <si>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</si>
  <si>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</si>
  <si>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</si>
  <si>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</si>
  <si>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</si>
  <si>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</si>
  <si>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</si>
  <si>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</si>
  <si>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</si>
  <si>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</si>
  <si>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</si>
  <si>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</si>
  <si>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</si>
  <si>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</si>
  <si>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</si>
  <si>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</si>
  <si>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</si>
  <si>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</si>
  <si>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</si>
  <si>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</si>
  <si>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</si>
  <si>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</si>
  <si>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</si>
  <si>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</si>
  <si>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</si>
  <si>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</si>
  <si>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</si>
  <si>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</si>
  <si>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</si>
  <si>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</si>
  <si>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</si>
  <si>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</si>
  <si>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</si>
  <si>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</si>
  <si>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</si>
  <si>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</si>
  <si>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</si>
  <si>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</si>
  <si>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</si>
  <si>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</si>
  <si>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</si>
  <si>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</si>
  <si>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</si>
  <si>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</si>
  <si>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</si>
  <si>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</si>
  <si>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</si>
  <si>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</si>
  <si>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</si>
  <si>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</si>
  <si>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</si>
  <si>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</si>
  <si>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</si>
  <si>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</si>
  <si>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</si>
  <si>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</si>
  <si>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</si>
  <si>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</si>
  <si>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</si>
  <si>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</si>
  <si>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</si>
  <si>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</si>
  <si>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</si>
  <si>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</si>
  <si>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</si>
  <si>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</si>
  <si>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</si>
  <si>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</si>
  <si>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</si>
  <si>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</si>
  <si>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</si>
  <si>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</si>
  <si>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</si>
  <si>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</si>
  <si>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</si>
  <si>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</si>
  <si>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</si>
  <si>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</si>
  <si>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</si>
  <si>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</si>
  <si>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</si>
  <si>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</si>
  <si>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</si>
  <si>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</si>
  <si>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</si>
  <si>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</si>
  <si>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</si>
  <si>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</si>
  <si>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</si>
  <si>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</si>
  <si>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</si>
  <si>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</si>
  <si>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</si>
  <si>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</si>
  <si>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</si>
  <si>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</si>
  <si>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</si>
  <si>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</si>
  <si>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</si>
  <si>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</si>
  <si>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</si>
  <si>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</si>
  <si>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</si>
  <si>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</si>
  <si>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</si>
  <si>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</si>
  <si>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</si>
  <si>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</si>
  <si>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</si>
  <si>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</si>
  <si>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</si>
  <si>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</si>
  <si>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</si>
  <si>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</si>
  <si>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</si>
  <si>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</si>
  <si>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</si>
  <si>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</si>
  <si>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</si>
  <si>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</si>
  <si>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</si>
  <si>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</si>
  <si>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</si>
  <si>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</si>
  <si>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</si>
  <si>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</si>
  <si>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</si>
  <si>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</si>
  <si>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</si>
  <si>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</si>
  <si>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</si>
  <si>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</si>
  <si>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</si>
  <si>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</si>
  <si>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</si>
  <si>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</si>
  <si>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</si>
  <si>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</si>
  <si>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</si>
  <si>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</si>
  <si>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</si>
  <si>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</si>
  <si>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</si>
  <si>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</si>
  <si>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</si>
  <si>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</si>
  <si>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</si>
  <si>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</si>
  <si>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</si>
  <si>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</si>
  <si>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</si>
  <si>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</si>
  <si>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</si>
  <si>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</si>
  <si>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</si>
  <si>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</si>
  <si>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</si>
  <si>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</si>
  <si>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</si>
  <si>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</si>
  <si>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</si>
  <si>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</si>
  <si>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</si>
  <si>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</si>
  <si>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</si>
  <si>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</si>
  <si>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</si>
  <si>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</si>
  <si>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</si>
  <si>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</si>
  <si>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</si>
  <si>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</si>
  <si>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</si>
  <si>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</si>
  <si>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</si>
  <si>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</si>
  <si>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</si>
  <si>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</si>
  <si>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</si>
  <si>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</si>
  <si>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</si>
  <si>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</si>
  <si>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</si>
  <si>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</si>
  <si>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</si>
  <si>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</si>
  <si>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</si>
  <si>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</si>
  <si>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</si>
  <si>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</si>
  <si>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</si>
  <si>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</si>
  <si>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</si>
  <si>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</si>
  <si>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</si>
  <si>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</si>
  <si>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</si>
  <si>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</si>
  <si>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</si>
  <si>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</si>
  <si>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</si>
  <si>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</si>
  <si>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</si>
  <si>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</si>
  <si>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</si>
  <si>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</si>
  <si>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</si>
  <si>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</si>
  <si>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</si>
  <si>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</si>
  <si>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</si>
  <si>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</si>
  <si>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</si>
  <si>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</si>
  <si>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</si>
  <si>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</si>
  <si>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</si>
  <si>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</si>
  <si>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</si>
  <si>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</si>
  <si>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</si>
  <si>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</si>
  <si>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</si>
  <si>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</si>
  <si>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</si>
  <si>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</si>
  <si>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</si>
  <si>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</si>
  <si>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</si>
  <si>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</si>
  <si>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</si>
  <si>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</si>
  <si>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</si>
  <si>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</si>
  <si>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</si>
  <si>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</si>
  <si>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</si>
  <si>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</si>
  <si>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</si>
  <si>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</si>
  <si>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</si>
  <si>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</si>
  <si>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</si>
  <si>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</si>
  <si>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</si>
  <si>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</si>
  <si>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</si>
  <si>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</si>
  <si>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</si>
  <si>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</si>
  <si>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</si>
  <si>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</si>
  <si>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</si>
  <si>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</si>
  <si>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</si>
  <si>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</si>
  <si>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</si>
  <si>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</si>
  <si>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</si>
  <si>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</si>
  <si>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</si>
  <si>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</si>
  <si>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</si>
  <si>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</si>
  <si>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</si>
  <si>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</si>
  <si>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</si>
  <si>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</si>
  <si>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</si>
  <si>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</si>
  <si>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</si>
  <si>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</si>
  <si>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</si>
  <si>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</si>
  <si>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</si>
  <si>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</si>
  <si>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</si>
  <si>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</si>
  <si>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</si>
  <si>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</si>
  <si>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</si>
  <si>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</si>
  <si>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</si>
  <si>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</si>
  <si>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</si>
  <si>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</si>
  <si>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</si>
  <si>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</si>
  <si>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</si>
  <si>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</si>
  <si>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</si>
  <si>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</si>
  <si>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</si>
  <si>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</si>
  <si>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</si>
  <si>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</si>
  <si>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</si>
  <si>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</si>
  <si>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</si>
  <si>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</si>
  <si>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</si>
  <si>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</si>
  <si>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</si>
  <si>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</si>
  <si>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</si>
  <si>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</si>
  <si>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</si>
  <si>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</si>
  <si>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</si>
  <si>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</si>
  <si>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</si>
  <si>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</si>
  <si>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</si>
  <si>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</si>
  <si>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</si>
  <si>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</si>
  <si>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</si>
  <si>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</si>
  <si>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</si>
  <si>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</si>
  <si>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</si>
  <si>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</si>
  <si>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</si>
  <si>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</si>
  <si>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</si>
  <si>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</si>
  <si>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</si>
  <si>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</si>
  <si>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</si>
  <si>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</si>
  <si>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</si>
  <si>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</si>
  <si>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</si>
  <si>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</si>
  <si>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</si>
  <si>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</si>
  <si>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</si>
  <si>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</si>
  <si>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</si>
  <si>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</si>
  <si>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</si>
  <si>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</si>
  <si>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</si>
  <si>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</si>
  <si>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</si>
  <si>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</si>
  <si>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</si>
  <si>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</si>
  <si>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</si>
  <si>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</si>
  <si>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</si>
  <si>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</si>
  <si>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</si>
  <si>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</si>
  <si>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</si>
  <si>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</si>
  <si>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</si>
  <si>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</si>
  <si>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</si>
  <si>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</si>
  <si>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</si>
  <si>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</si>
  <si>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</si>
  <si>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</si>
  <si>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</si>
  <si>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</si>
  <si>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</si>
  <si>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</si>
  <si>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</si>
  <si>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</si>
  <si>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</si>
  <si>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</si>
  <si>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</si>
  <si>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</si>
  <si>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</si>
  <si>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</si>
  <si>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</si>
  <si>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</si>
  <si>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</si>
  <si>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</si>
  <si>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</si>
  <si>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</si>
  <si>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</si>
  <si>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</si>
  <si>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</si>
  <si>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</si>
  <si>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</si>
  <si>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</si>
  <si>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</si>
  <si>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</si>
  <si>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</si>
  <si>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</si>
  <si>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</si>
  <si>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</si>
  <si>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</si>
  <si>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</si>
  <si>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</si>
  <si>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</si>
  <si>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</si>
  <si>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</si>
  <si>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</si>
  <si>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</si>
  <si>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</si>
  <si>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</si>
  <si>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</si>
  <si>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</si>
  <si>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</si>
  <si>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</si>
  <si>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</si>
  <si>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</si>
  <si>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</si>
  <si>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</si>
  <si>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</si>
  <si>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</si>
  <si>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</si>
  <si>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</si>
  <si>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</si>
  <si>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</si>
  <si>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</si>
  <si>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</si>
  <si>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</si>
  <si>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</si>
  <si>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</si>
  <si>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</si>
  <si>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</si>
  <si>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</si>
  <si>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</si>
  <si>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</si>
  <si>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</si>
  <si>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</si>
  <si>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</si>
  <si>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</si>
  <si>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</si>
  <si>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</si>
  <si>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</si>
  <si>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</si>
  <si>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</si>
  <si>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</si>
  <si>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</si>
  <si>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</si>
  <si>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</si>
  <si>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</si>
  <si>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</si>
  <si>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</si>
  <si>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</si>
  <si>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</si>
  <si>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</si>
  <si>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</si>
  <si>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</si>
  <si>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</si>
  <si>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</si>
  <si>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</si>
  <si>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</si>
  <si>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</si>
  <si>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</si>
  <si>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</si>
  <si>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</si>
  <si>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</si>
  <si>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</si>
  <si>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</si>
  <si>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</si>
  <si>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</si>
  <si>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</si>
  <si>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</si>
  <si>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</si>
  <si>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</si>
  <si>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</si>
  <si>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</si>
  <si>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</si>
  <si>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</si>
  <si>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</si>
  <si>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</si>
  <si>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</si>
  <si>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</si>
  <si>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</si>
  <si>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</si>
  <si>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</si>
  <si>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</si>
  <si>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</si>
  <si>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</si>
  <si>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</si>
  <si>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</si>
  <si>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</si>
  <si>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</si>
  <si>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</si>
  <si>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</si>
  <si>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</si>
  <si>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</si>
  <si>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</si>
  <si>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</si>
  <si>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</si>
  <si>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</si>
  <si>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</si>
  <si>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</si>
  <si>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</si>
  <si>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</si>
  <si>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</si>
  <si>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</si>
  <si>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</si>
  <si>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</si>
  <si>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</si>
  <si>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</si>
  <si>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</si>
  <si>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</si>
  <si>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</si>
  <si>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</si>
  <si>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</si>
  <si>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</si>
  <si>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</si>
  <si>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</si>
  <si>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</si>
  <si>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</si>
  <si>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</si>
  <si>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</si>
  <si>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</si>
  <si>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</si>
  <si>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</si>
  <si>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</si>
  <si>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</si>
  <si>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</si>
  <si>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</si>
  <si>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</si>
  <si>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</si>
  <si>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</si>
  <si>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</si>
  <si>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</si>
  <si>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</si>
  <si>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</si>
  <si>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</si>
  <si>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</si>
  <si>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</si>
  <si>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</si>
  <si>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</si>
  <si>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</si>
  <si>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</si>
  <si>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</si>
  <si>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</si>
  <si>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</si>
  <si>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</si>
  <si>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</si>
  <si>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</si>
  <si>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</si>
  <si>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</si>
  <si>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</si>
  <si>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</si>
  <si>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</si>
  <si>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</si>
  <si>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</si>
  <si>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</si>
  <si>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</si>
  <si>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</si>
  <si>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</si>
  <si>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</si>
  <si>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</si>
  <si>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</si>
  <si>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</si>
  <si>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</si>
  <si>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</si>
  <si>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</si>
  <si>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</si>
  <si>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</si>
  <si>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</si>
  <si>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</si>
  <si>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</si>
  <si>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</si>
  <si>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</si>
  <si>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</si>
  <si>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</si>
  <si>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</si>
  <si>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</si>
  <si>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</si>
  <si>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</si>
  <si>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</si>
  <si>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</si>
  <si>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</si>
  <si>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</si>
  <si>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</si>
  <si>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</si>
  <si>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</si>
  <si>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</si>
  <si>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</si>
  <si>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</si>
  <si>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</si>
  <si>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</si>
  <si>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</si>
  <si>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</si>
  <si>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</si>
  <si>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</si>
  <si>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</si>
  <si>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</si>
  <si>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</si>
  <si>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</si>
  <si>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</si>
  <si>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</si>
  <si>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</si>
  <si>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</si>
  <si>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</si>
  <si>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</si>
  <si>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</si>
  <si>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</si>
  <si>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</si>
  <si>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</si>
  <si>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</si>
  <si>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</si>
  <si>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</si>
  <si>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</si>
  <si>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</si>
  <si>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</si>
  <si>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</si>
  <si>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</si>
  <si>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</si>
  <si>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</si>
  <si>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</si>
  <si>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</si>
  <si>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</si>
  <si>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</si>
  <si>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</si>
  <si>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</si>
  <si>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</si>
  <si>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</si>
  <si>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</si>
  <si>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</si>
  <si>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</si>
  <si>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</si>
  <si>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</si>
  <si>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</si>
  <si>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</si>
  <si>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</si>
  <si>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</si>
  <si>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</si>
  <si>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</si>
  <si>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</si>
  <si>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</si>
  <si>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</si>
  <si>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</si>
  <si>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</si>
  <si>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</si>
  <si>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</si>
  <si>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</si>
  <si>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</si>
  <si>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</si>
  <si>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</si>
  <si>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</si>
  <si>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</si>
  <si>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</si>
  <si>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</si>
  <si>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</si>
  <si>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</si>
  <si>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</si>
  <si>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</si>
  <si>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</si>
  <si>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</si>
  <si>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</si>
  <si>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</si>
  <si>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</si>
  <si>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</si>
  <si>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</si>
  <si>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</si>
  <si>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</si>
  <si>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</si>
  <si>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</si>
  <si>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</si>
  <si>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</si>
  <si>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</si>
  <si>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</si>
  <si>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</si>
  <si>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</si>
  <si>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</si>
  <si>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</si>
  <si>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</si>
  <si>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</si>
  <si>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</si>
  <si>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</si>
  <si>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</si>
  <si>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</si>
  <si>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</si>
  <si>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</si>
  <si>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</si>
  <si>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</si>
  <si>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</si>
  <si>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</si>
  <si>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</si>
  <si>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</si>
  <si>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</si>
  <si>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</si>
  <si>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</si>
  <si>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</si>
  <si>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</si>
  <si>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</si>
  <si>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</si>
  <si>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</si>
  <si>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</si>
  <si>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</si>
  <si>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</si>
  <si>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</si>
  <si>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</si>
  <si>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</si>
  <si>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</si>
  <si>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</si>
  <si>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</si>
  <si>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</si>
  <si>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</si>
  <si>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</si>
  <si>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</si>
  <si>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</si>
  <si>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</si>
  <si>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</si>
  <si>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</si>
  <si>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</si>
  <si>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</si>
  <si>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</si>
  <si>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</si>
  <si>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</si>
  <si>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</si>
  <si>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</si>
  <si>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</si>
  <si>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</si>
  <si>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</si>
  <si>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</si>
  <si>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</si>
  <si>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</si>
  <si>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</si>
  <si>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</si>
  <si>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</si>
  <si>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</si>
  <si>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</si>
  <si>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</si>
  <si>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</si>
  <si>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</si>
  <si>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</si>
  <si>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</si>
  <si>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</si>
  <si>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</si>
  <si>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</si>
  <si>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</si>
  <si>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</si>
  <si>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</si>
  <si>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</si>
  <si>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</si>
  <si>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</si>
  <si>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</si>
  <si>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</si>
  <si>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</si>
  <si>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</si>
  <si>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</si>
  <si>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</si>
  <si>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</si>
  <si>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</si>
  <si>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</si>
  <si>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</si>
  <si>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</si>
  <si>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</si>
  <si>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</si>
  <si>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</si>
  <si>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</si>
  <si>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</si>
  <si>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</si>
  <si>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</si>
  <si>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</si>
  <si>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</si>
  <si>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</si>
  <si>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</si>
  <si>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</si>
  <si>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</si>
  <si>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</si>
  <si>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</si>
  <si>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</si>
  <si>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</si>
  <si>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</si>
  <si>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</si>
  <si>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</si>
  <si>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</si>
  <si>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</si>
  <si>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</si>
  <si>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</si>
  <si>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</si>
  <si>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</si>
  <si>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</si>
  <si>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</si>
  <si>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</si>
  <si>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</si>
  <si>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</si>
  <si>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</si>
  <si>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</si>
  <si>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</si>
  <si>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</si>
  <si>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</si>
  <si>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</si>
  <si>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</si>
  <si>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</si>
  <si>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</si>
  <si>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</si>
  <si>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</si>
  <si>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</si>
  <si>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</si>
  <si>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</si>
  <si>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</si>
  <si>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</si>
  <si>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</si>
  <si>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</si>
  <si>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</si>
  <si>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</si>
  <si>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</si>
  <si>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</si>
  <si>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</si>
  <si>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</si>
  <si>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</si>
  <si>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</si>
  <si>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</si>
  <si>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</si>
  <si>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</si>
  <si>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</si>
  <si>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</si>
  <si>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</si>
  <si>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</si>
  <si>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</si>
  <si>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</si>
  <si>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</si>
  <si>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</si>
  <si>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</si>
  <si>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</si>
  <si>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</si>
  <si>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</si>
  <si>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</si>
  <si>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</si>
  <si>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</si>
  <si>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</si>
  <si>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</si>
  <si>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</si>
  <si>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</si>
  <si>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</si>
  <si>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</si>
  <si>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</si>
  <si>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</si>
  <si>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</si>
  <si>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</si>
  <si>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</si>
  <si>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</si>
  <si>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</si>
  <si>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</si>
  <si>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</si>
  <si>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</si>
  <si>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</si>
  <si>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</si>
  <si>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</si>
  <si>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</si>
  <si>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</si>
  <si>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</si>
  <si>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</si>
  <si>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</si>
  <si>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</si>
  <si>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</si>
  <si>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</si>
  <si>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</si>
  <si>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</si>
  <si>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</si>
  <si>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</si>
  <si>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</si>
  <si>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</si>
  <si>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</si>
  <si>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</si>
  <si>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</si>
  <si>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</si>
  <si>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</si>
  <si>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</si>
  <si>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</si>
  <si>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</si>
  <si>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</si>
  <si>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</si>
  <si>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</si>
  <si>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</si>
  <si>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</si>
  <si>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</si>
  <si>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</si>
  <si>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</si>
  <si>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</si>
  <si>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</si>
  <si>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</si>
  <si>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</si>
  <si>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</si>
  <si>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</si>
  <si>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</si>
  <si>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</si>
  <si>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</si>
  <si>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</si>
  <si>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</si>
  <si>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</si>
  <si>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</si>
  <si>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</si>
  <si>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</si>
  <si>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</si>
  <si>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</si>
  <si>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</si>
  <si>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</si>
  <si>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</si>
  <si>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</si>
  <si>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</si>
  <si>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</si>
  <si>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</si>
  <si>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</si>
  <si>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</si>
  <si>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</si>
  <si>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</si>
  <si>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</si>
  <si>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</si>
  <si>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</si>
  <si>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</si>
  <si>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</si>
  <si>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</si>
  <si>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</si>
  <si>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</si>
  <si>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</si>
  <si>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</si>
  <si>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</si>
  <si>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</si>
  <si>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</si>
  <si>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</si>
  <si>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</si>
  <si>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</si>
  <si>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</si>
  <si>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</si>
  <si>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</si>
  <si>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</si>
  <si>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</si>
  <si>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</si>
  <si>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</si>
  <si>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</si>
  <si>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</si>
  <si>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</si>
  <si>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</si>
  <si>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</si>
  <si>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</si>
  <si>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</si>
  <si>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</si>
  <si>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</si>
  <si>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</si>
  <si>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</si>
  <si>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</si>
  <si>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</si>
  <si>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</si>
  <si>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</si>
  <si>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</si>
  <si>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</si>
  <si>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</si>
  <si>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</si>
  <si>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</si>
  <si>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</si>
  <si>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</si>
  <si>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</si>
  <si>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</si>
  <si>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</si>
  <si>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</si>
  <si>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</si>
  <si>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</si>
  <si>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</si>
  <si>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</si>
  <si>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</si>
  <si>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</si>
  <si>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</si>
  <si>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</si>
  <si>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</si>
  <si>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</si>
  <si>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</si>
  <si>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</si>
  <si>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</si>
  <si>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</si>
  <si>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</si>
  <si>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</si>
  <si>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</si>
  <si>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</si>
  <si>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</si>
  <si>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</si>
  <si>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</si>
  <si>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</si>
  <si>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</si>
  <si>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</si>
  <si>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</si>
  <si>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</si>
  <si>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</si>
  <si>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</si>
  <si>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</si>
  <si>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</si>
  <si>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</si>
  <si>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</si>
  <si>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</si>
  <si>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</si>
  <si>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</si>
  <si>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</si>
  <si>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</si>
  <si>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</si>
  <si>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</si>
  <si>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</si>
  <si>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</si>
  <si>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</si>
  <si>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</si>
  <si>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</si>
  <si>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</si>
  <si>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</si>
  <si>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</si>
  <si>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</si>
  <si>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</si>
  <si>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</si>
  <si>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</si>
  <si>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</si>
  <si>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</si>
  <si>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</si>
  <si>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</si>
  <si>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</si>
  <si>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</si>
  <si>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</si>
  <si>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</si>
  <si>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</si>
  <si>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</si>
  <si>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</si>
  <si>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</si>
  <si>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</si>
  <si>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</si>
  <si>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</si>
  <si>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</si>
  <si>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</si>
  <si>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</si>
  <si>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</si>
  <si>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</si>
  <si>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</si>
  <si>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</si>
  <si>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</si>
  <si>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</si>
  <si>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</si>
  <si>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</si>
  <si>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</si>
  <si>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</si>
  <si>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</si>
  <si>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</si>
  <si>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</si>
  <si>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</si>
  <si>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</si>
  <si>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</si>
  <si>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</si>
  <si>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</si>
  <si>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</si>
  <si>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</si>
  <si>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</si>
  <si>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</si>
  <si>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</si>
  <si>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</si>
  <si>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</si>
  <si>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</si>
  <si>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</si>
  <si>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</si>
  <si>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</si>
  <si>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</si>
  <si>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</si>
  <si>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</si>
  <si>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</si>
  <si>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</si>
  <si>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</si>
  <si>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</si>
  <si>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</si>
  <si>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</si>
  <si>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</si>
  <si>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</si>
  <si>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</si>
  <si>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</si>
  <si>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</si>
  <si>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</si>
  <si>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</si>
  <si>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</si>
  <si>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</si>
  <si>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</si>
  <si>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</si>
  <si>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</si>
  <si>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</si>
  <si>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</si>
  <si>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</si>
  <si>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</si>
  <si>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</si>
  <si>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</si>
  <si>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</si>
  <si>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</si>
  <si>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</si>
  <si>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</si>
  <si>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</si>
  <si>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</si>
  <si>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</si>
  <si>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</si>
  <si>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</si>
  <si>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</si>
  <si>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</si>
  <si>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</si>
  <si>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</si>
  <si>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</si>
  <si>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</si>
  <si>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</si>
  <si>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</si>
  <si>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</si>
  <si>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</si>
  <si>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</si>
  <si>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</si>
  <si>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</si>
  <si>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</si>
  <si>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</si>
  <si>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</si>
  <si>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</si>
  <si>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</si>
  <si>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</si>
  <si>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</si>
  <si>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</si>
  <si>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</si>
  <si>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</si>
  <si>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</si>
  <si>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</si>
  <si>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</si>
  <si>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</si>
  <si>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</si>
  <si>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</si>
  <si>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</si>
  <si>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</si>
  <si>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</si>
  <si>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</si>
  <si>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</si>
  <si>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</si>
  <si>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</si>
  <si>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</si>
  <si>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</si>
  <si>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</si>
  <si>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</si>
  <si>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</si>
  <si>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</si>
  <si>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</si>
  <si>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</si>
  <si>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</si>
  <si>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</si>
  <si>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</si>
  <si>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</si>
  <si>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</si>
  <si>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</si>
  <si>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</si>
  <si>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</si>
  <si>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</si>
  <si>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</si>
  <si>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</si>
  <si>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</si>
  <si>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</si>
  <si>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</si>
  <si>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</si>
  <si>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</si>
  <si>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</si>
  <si>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</si>
  <si>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</si>
  <si>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</si>
  <si>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</si>
  <si>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</si>
  <si>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</si>
  <si>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</si>
  <si>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</si>
  <si>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</si>
  <si>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</si>
  <si>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</si>
  <si>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</si>
  <si>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</si>
  <si>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</si>
  <si>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</si>
  <si>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</si>
  <si>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</si>
  <si>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</si>
  <si>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</si>
  <si>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</si>
  <si>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</si>
  <si>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</si>
  <si>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</si>
  <si>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</si>
  <si>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</si>
  <si>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</si>
  <si>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</si>
  <si>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</si>
  <si>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</si>
  <si>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</si>
  <si>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</si>
  <si>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</si>
  <si>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</si>
  <si>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</si>
  <si>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</si>
  <si>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</si>
  <si>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</si>
  <si>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</si>
  <si>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</si>
  <si>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</si>
  <si>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</si>
  <si>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</si>
  <si>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</si>
  <si>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</si>
  <si>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</si>
  <si>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</si>
  <si>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</si>
  <si>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</si>
  <si>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</si>
  <si>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</si>
  <si>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</si>
  <si>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</si>
  <si>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</si>
  <si>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</si>
  <si>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</si>
  <si>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</si>
  <si>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</si>
  <si>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</si>
  <si>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</si>
  <si>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</si>
  <si>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</si>
  <si>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</si>
  <si>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</si>
  <si>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</si>
  <si>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</si>
  <si>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</si>
  <si>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</si>
  <si>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</si>
  <si>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</si>
  <si>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</si>
  <si>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</si>
  <si>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</si>
  <si>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</si>
  <si>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</si>
  <si>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</si>
  <si>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</si>
  <si>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</si>
  <si>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</si>
  <si>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</si>
  <si>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</si>
  <si>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</si>
  <si>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</si>
  <si>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</si>
  <si>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</si>
  <si>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</si>
  <si>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</si>
  <si>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</si>
  <si>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</si>
  <si>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</si>
  <si>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</si>
  <si>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</si>
  <si>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</si>
  <si>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</si>
  <si>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</si>
  <si>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</si>
  <si>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</si>
  <si>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</si>
  <si>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</si>
  <si>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</si>
  <si>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</si>
  <si>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</si>
  <si>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</si>
  <si>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</si>
  <si>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</si>
  <si>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</si>
  <si>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</si>
  <si>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</si>
  <si>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</si>
  <si>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</si>
  <si>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</si>
  <si>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</si>
  <si>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</si>
  <si>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</si>
  <si>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</si>
  <si>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</si>
  <si>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</si>
  <si>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</si>
  <si>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</si>
  <si>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</si>
  <si>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</si>
  <si>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</si>
  <si>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</si>
  <si>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</si>
  <si>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</si>
  <si>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</si>
  <si>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</si>
  <si>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</si>
  <si>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</si>
  <si>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</si>
  <si>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</si>
  <si>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</si>
  <si>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</si>
  <si>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</si>
  <si>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</si>
  <si>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</si>
  <si>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</si>
  <si>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</si>
  <si>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</si>
  <si>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</si>
  <si>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</si>
  <si>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</si>
  <si>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</si>
  <si>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</si>
  <si>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</si>
  <si>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</si>
  <si>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</si>
  <si>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</si>
  <si>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</si>
  <si>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</si>
  <si>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</si>
  <si>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</si>
  <si>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</si>
  <si>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</si>
  <si>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</si>
  <si>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</si>
  <si>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</si>
  <si>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</si>
  <si>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</si>
  <si>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</si>
  <si>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</si>
  <si>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</si>
  <si>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</si>
  <si>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</si>
  <si>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</si>
  <si>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</si>
  <si>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</si>
  <si>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</si>
  <si>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</si>
  <si>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</si>
  <si>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</si>
  <si>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</si>
  <si>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</si>
  <si>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</si>
  <si>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</si>
  <si>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</si>
  <si>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</si>
  <si>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</si>
  <si>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</si>
  <si>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</si>
  <si>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</si>
  <si>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</si>
  <si>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</si>
  <si>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</si>
  <si>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</si>
  <si>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</si>
  <si>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</si>
  <si>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</si>
  <si>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</si>
  <si>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</si>
  <si>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</si>
  <si>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</si>
  <si>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</si>
  <si>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</si>
  <si>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</si>
  <si>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</si>
  <si>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</si>
  <si>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</si>
  <si>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</si>
  <si>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</si>
  <si>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</si>
  <si>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</si>
  <si>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</si>
  <si>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</si>
  <si>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</si>
  <si>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</si>
  <si>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</si>
  <si>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</si>
  <si>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</si>
  <si>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</si>
  <si>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</si>
  <si>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</si>
  <si>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</si>
  <si>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</si>
  <si>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</si>
  <si>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</si>
  <si>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</si>
  <si>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</si>
  <si>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</si>
  <si>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</si>
  <si>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</si>
  <si>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</si>
  <si>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</si>
  <si>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</si>
  <si>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</si>
  <si>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</si>
  <si>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</si>
  <si>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</si>
  <si>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</si>
  <si>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</si>
  <si>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</si>
  <si>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</si>
  <si>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</si>
  <si>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</si>
  <si>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</si>
  <si>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</si>
  <si>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</si>
  <si>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</si>
  <si>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</si>
  <si>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</si>
  <si>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</si>
  <si>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</si>
  <si>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</si>
  <si>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</si>
  <si>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</si>
  <si>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</si>
  <si>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</si>
  <si>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</si>
  <si>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</si>
  <si>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</si>
  <si>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</si>
  <si>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</si>
  <si>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</si>
  <si>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</si>
  <si>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</si>
  <si>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</si>
  <si>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</si>
  <si>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</si>
  <si>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</si>
  <si>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</si>
  <si>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</si>
  <si>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</si>
  <si>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</si>
  <si>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</si>
  <si>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</si>
  <si>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</si>
  <si>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</si>
  <si>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</si>
  <si>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</si>
  <si>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</si>
  <si>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</si>
  <si>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</si>
  <si>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</si>
  <si>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</si>
  <si>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</si>
  <si>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</si>
  <si>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</si>
  <si>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</si>
  <si>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</si>
  <si>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</si>
  <si>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</si>
  <si>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</si>
  <si>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</si>
  <si>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</si>
  <si>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</si>
  <si>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</si>
  <si>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</si>
  <si>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</si>
  <si>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</si>
  <si>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</si>
  <si>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</si>
  <si>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</si>
  <si>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</si>
  <si>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</si>
  <si>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</si>
  <si>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</si>
  <si>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</si>
  <si>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</si>
  <si>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</si>
  <si>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</si>
  <si>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</si>
  <si>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</si>
  <si>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</si>
  <si>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</si>
  <si>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</si>
  <si>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</si>
  <si>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</si>
  <si>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</si>
  <si>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</si>
  <si>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</si>
  <si>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</si>
  <si>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</si>
  <si>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</si>
  <si>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</si>
  <si>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</si>
  <si>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</si>
  <si>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</si>
  <si>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</si>
  <si>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</si>
  <si>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</si>
  <si>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</si>
  <si>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</si>
  <si>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</si>
  <si>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</si>
  <si>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</si>
  <si>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</si>
  <si>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</si>
  <si>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</si>
  <si>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</si>
  <si>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</si>
  <si>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</si>
  <si>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</si>
  <si>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</si>
  <si>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</si>
  <si>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</si>
  <si>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</si>
  <si>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</si>
  <si>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</si>
  <si>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</si>
  <si>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</si>
  <si>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</si>
  <si>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</si>
  <si>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</si>
  <si>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</si>
  <si>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</si>
  <si>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</si>
  <si>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</si>
  <si>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</si>
  <si>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</si>
  <si>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</si>
  <si>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</si>
  <si>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</si>
  <si>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</si>
  <si>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</si>
  <si>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</si>
  <si>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</si>
  <si>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</si>
  <si>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</si>
  <si>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</si>
  <si>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</si>
  <si>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</si>
  <si>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</si>
  <si>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</si>
  <si>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</si>
  <si>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</si>
  <si>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</si>
  <si>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</si>
  <si>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</si>
  <si>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</si>
  <si>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</si>
  <si>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</si>
  <si>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</si>
  <si>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</si>
  <si>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</si>
  <si>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</si>
  <si>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</si>
  <si>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</si>
  <si>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</si>
  <si>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</si>
  <si>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</si>
  <si>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</si>
  <si>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</si>
  <si>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</si>
  <si>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</si>
  <si>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</si>
  <si>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</si>
  <si>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</si>
  <si>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</si>
  <si>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</si>
  <si>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</si>
  <si>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</si>
  <si>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</si>
  <si>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</si>
  <si>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</si>
  <si>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</si>
  <si>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</si>
  <si>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</si>
  <si>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</si>
  <si>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</si>
  <si>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</si>
  <si>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</si>
  <si>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</si>
  <si>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</si>
  <si>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</si>
  <si>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</si>
  <si>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</si>
  <si>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</si>
  <si>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</si>
  <si>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</si>
  <si>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</si>
  <si>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</si>
  <si>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</si>
  <si>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</si>
  <si>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</si>
  <si>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</si>
  <si>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</si>
  <si>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</si>
  <si>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</si>
  <si>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</si>
  <si>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</si>
  <si>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</si>
  <si>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</si>
  <si>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</si>
  <si>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</si>
  <si>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</si>
  <si>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</si>
  <si>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</si>
  <si>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</si>
  <si>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</si>
  <si>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</si>
  <si>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</si>
  <si>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</si>
  <si>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</si>
  <si>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</si>
  <si>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</si>
  <si>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</si>
  <si>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</si>
  <si>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</si>
  <si>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</si>
  <si>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</si>
  <si>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</si>
  <si>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</si>
  <si>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</si>
  <si>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</si>
  <si>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</si>
  <si>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</si>
  <si>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</si>
  <si>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</si>
  <si>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</si>
  <si>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</si>
  <si>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</si>
  <si>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</si>
  <si>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</si>
  <si>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</si>
  <si>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</si>
  <si>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</si>
  <si>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</si>
  <si>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</si>
  <si>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</si>
  <si>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</si>
  <si>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</si>
  <si>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</si>
  <si>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</si>
  <si>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</si>
  <si>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</si>
  <si>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</si>
  <si>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</si>
  <si>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</si>
  <si>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</si>
  <si>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</si>
  <si>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</si>
  <si>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</si>
  <si>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</si>
  <si>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</si>
  <si>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</si>
  <si>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</si>
  <si>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</si>
  <si>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</si>
  <si>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</si>
  <si>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</si>
  <si>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</si>
  <si>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</si>
  <si>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</si>
  <si>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</si>
  <si>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</si>
  <si>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</si>
  <si>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</si>
  <si>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</si>
  <si>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</si>
  <si>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</si>
  <si>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</si>
  <si>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</si>
  <si>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</si>
  <si>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</si>
  <si>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</si>
  <si>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</si>
  <si>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</si>
  <si>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</si>
  <si>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</si>
  <si>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</si>
  <si>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</si>
  <si>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</si>
  <si>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</si>
  <si>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</si>
  <si>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</si>
  <si>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</si>
  <si>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</si>
  <si>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</si>
  <si>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</si>
  <si>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</si>
  <si>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</si>
  <si>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</si>
  <si>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</si>
  <si>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</si>
  <si>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</si>
  <si>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</si>
  <si>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</si>
  <si>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</si>
  <si>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</si>
  <si>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</si>
  <si>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</si>
  <si>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</si>
  <si>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</si>
  <si>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</si>
  <si>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</si>
  <si>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</si>
  <si>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</si>
  <si>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</si>
  <si>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</si>
  <si>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</si>
  <si>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</si>
  <si>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</si>
  <si>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</si>
  <si>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</si>
  <si>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</si>
  <si>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</si>
  <si>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</si>
  <si>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</si>
  <si>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</si>
  <si>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</si>
  <si>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</si>
  <si>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</si>
  <si>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</si>
  <si>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</si>
  <si>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</si>
  <si>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</si>
  <si>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</si>
  <si>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</si>
  <si>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</si>
  <si>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</si>
  <si>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</si>
  <si>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</si>
  <si>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</si>
  <si>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</si>
  <si>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</si>
  <si>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</si>
  <si>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</si>
  <si>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</si>
  <si>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</si>
  <si>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</si>
  <si>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</si>
  <si>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</si>
  <si>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</si>
  <si>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</si>
  <si>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</si>
  <si>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</si>
  <si>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</si>
  <si>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</si>
  <si>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</si>
  <si>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</si>
  <si>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</si>
  <si>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</si>
  <si>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</si>
  <si>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</si>
  <si>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</si>
  <si>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</si>
  <si>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</si>
  <si>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</si>
  <si>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</si>
  <si>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</si>
  <si>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</si>
  <si>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</si>
  <si>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</si>
  <si>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</si>
  <si>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</si>
  <si>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</si>
  <si>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</si>
  <si>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</si>
  <si>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</si>
  <si>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</si>
  <si>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</si>
  <si>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</si>
  <si>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</si>
  <si>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</si>
  <si>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</si>
  <si>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</si>
  <si>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</si>
  <si>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</si>
  <si>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</si>
  <si>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</si>
  <si>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</si>
  <si>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</si>
  <si>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</si>
  <si>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</si>
  <si>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</si>
  <si>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</si>
  <si>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</si>
  <si>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</si>
  <si>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</si>
  <si>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</si>
  <si>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</si>
  <si>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</si>
  <si>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</si>
  <si>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</si>
  <si>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</si>
  <si>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</si>
  <si>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</si>
  <si>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</si>
  <si>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</si>
  <si>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</si>
  <si>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</si>
  <si>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</si>
  <si>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</si>
  <si>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</si>
  <si>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</si>
  <si>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</si>
  <si>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</si>
  <si>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</si>
  <si>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</si>
  <si>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</si>
  <si>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</si>
  <si>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</si>
  <si>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</si>
  <si>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</si>
  <si>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</si>
  <si>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</si>
  <si>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</si>
  <si>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</si>
  <si>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</si>
  <si>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</si>
  <si>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</si>
  <si>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</si>
  <si>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</si>
  <si>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</si>
  <si>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</si>
  <si>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</si>
  <si>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</si>
  <si>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</si>
  <si>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</si>
  <si>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</si>
  <si>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</si>
  <si>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</si>
  <si>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</si>
  <si>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</si>
  <si>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</si>
  <si>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</si>
  <si>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</si>
  <si>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</si>
  <si>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</si>
  <si>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</si>
  <si>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</si>
  <si>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</si>
  <si>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</si>
  <si>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</si>
  <si>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</si>
  <si>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</si>
  <si>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</si>
  <si>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</si>
  <si>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</si>
  <si>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</si>
  <si>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</si>
  <si>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</si>
  <si>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</si>
  <si>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</si>
  <si>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</si>
  <si>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</si>
  <si>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</si>
  <si>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</si>
  <si>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</si>
  <si>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</si>
  <si>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</si>
  <si>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</si>
  <si>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</si>
  <si>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</si>
  <si>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</si>
  <si>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</si>
  <si>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</si>
  <si>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</si>
  <si>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</si>
  <si>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</si>
  <si>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</si>
  <si>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</si>
  <si>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</si>
  <si>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</si>
  <si>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</si>
  <si>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</si>
  <si>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</si>
  <si>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</si>
  <si>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</si>
  <si>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</si>
  <si>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</si>
  <si>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</si>
  <si>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</si>
  <si>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</si>
  <si>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</si>
  <si>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</si>
  <si>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</si>
  <si>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</si>
  <si>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</si>
  <si>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</si>
  <si>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</si>
  <si>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</si>
  <si>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</si>
  <si>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</si>
  <si>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</si>
  <si>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</si>
  <si>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</si>
  <si>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</si>
  <si>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</si>
  <si>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</si>
  <si>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</si>
  <si>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</si>
  <si>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</si>
  <si>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</si>
  <si>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</si>
  <si>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</si>
  <si>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</si>
  <si>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</si>
  <si>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</si>
  <si>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</si>
  <si>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</si>
  <si>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</si>
  <si>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</si>
  <si>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</si>
  <si>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</si>
  <si>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</si>
  <si>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</si>
  <si>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</si>
  <si>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</si>
  <si>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</si>
  <si>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</si>
  <si>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</si>
  <si>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</si>
  <si>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</si>
  <si>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</si>
  <si>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</si>
  <si>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</si>
  <si>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</si>
  <si>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</si>
  <si>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</si>
  <si>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</si>
  <si>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</si>
  <si>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</si>
  <si>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</si>
  <si>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</si>
  <si>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</si>
  <si>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</si>
  <si>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</si>
  <si>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</si>
  <si>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</si>
  <si>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</si>
  <si>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</si>
  <si>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</si>
  <si>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</si>
  <si>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</si>
  <si>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</si>
  <si>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</si>
  <si>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</si>
  <si>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</si>
  <si>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</si>
  <si>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</si>
  <si>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</si>
  <si>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</si>
  <si>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</si>
  <si>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</si>
  <si>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</si>
  <si>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</si>
  <si>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</si>
  <si>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</si>
  <si>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PCM-20251113-00000647</t>
  </si>
  <si>
    <t>SCECO Power NA , no access with car to connect PG as all road is closed</t>
  </si>
  <si>
    <t>TT-20251113-00734 // NA</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</si>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</sst>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4" totalsRowShown="0" headerRowDxfId="31" dataDxfId="30" headerRowBorderDxfId="28" tableBorderDxfId="29">
  <autoFilter ref="A1:L2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1" totalsRowShown="0" headerRowDxfId="15" dataDxfId="14" headerRowBorderDxfId="12" tableBorderDxfId="13">
  <autoFilter ref="A1:L1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311.52916354166518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45974.477589467591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45974.477589467591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45974.477589467591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45974.477589467591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45974.477589467591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45974.477589467591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45974.477589467591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45974.477589467591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45974.477589467591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45974.477589467591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45974.477589467591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45974.477589467591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45974.477589467591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45974.477589467591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45974.477589467591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45974.477589467591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45974.477589467591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45974.477589467591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45974.477589467591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45974.477589467591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45974.477589467591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45974.477589467591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45974.477589467591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45974.477589467591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45974.477589467591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45974.477589467591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45974.477589467591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45974.477589467591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45974.477589467591</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45974.477589467591</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45974.477589467591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45974.477589467591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45974.477589467591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45974.477589467591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45974.477589467591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45974.477589467591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45974.477589467591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45974.477589467591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45974.477589467591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45974.477589467591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45974.477589467591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45974.477589467591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45974.477589467591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45974.477589467591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45974.477589467591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45974.477589467591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45974.477589467591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45974.477589467591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45974.477589467591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45974.477589467591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45974.477589467591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45974.477589467591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45974.477589467591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45974.477589467591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45974.477589467591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45974.477589467591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45974.477589467591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45974.477589467591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45974.477589467591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45974.477589467591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45974.477589467591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45974.477589467591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45974.477589467591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45974.477589467591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45974.477589467591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45974.477589467591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45974.477589467591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45974.477589467591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45974.477589467591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45974.477589467591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45974.477589467591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45974.477589467591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45974.477589467591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45974.477589467591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45974.477589467591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45974.477589467591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45974.477589467591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45974.477589467591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45974.477589467591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45974.477589467591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45974.477589467591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45974.477589467591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45974.477589467591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45974.477589467591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45974.477589467591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45974.477589467591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45974.477589467591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45974.477589467591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45974.477589467591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45974.477589467591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45974.477589467591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45974.477589467591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45974.477589467591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45974.477589467591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45974.477589467591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45974.477589467591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45974.477589467591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45974.477589467591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45974.477589467591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45974.477589467591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45974.477589467591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45974.477589467591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45974.477589467591</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45974.477589467591</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45974.477589467591</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45974.477589467591</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45974.477589467591</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45974.477589467591</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45974.477589467591</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45974.477589467591</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BABE03BA-EE83-4FB5-BC9B-DA30C4880684}"/>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149.47775162036851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0.15136261573934462</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3.6628819441830274E-2</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45974.477589467591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45974.477589467591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45974.477589467591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45974.477589467591</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45974.477589467591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45974.477589467591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45974.477589467591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45974.477589467591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45974.477589467591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45974.477589467591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45974.477589467591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45974.477589467591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45974.477589467591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45974.477589467591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45974.477589467591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45974.477589467591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45974.477589467591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45974.477589467591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45974.477589467591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45974.477589467591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45974.477589467591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45974.477589467591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45974.477589467591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45974.477589467591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45974.477589467591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45974.477589467591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45974.477589467591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45974.477589467591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45974.477589467591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45974.477589467591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45974.477589467591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45974.477589467591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45974.477589467591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45974.477589467591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45974.477589467591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45974.477589467591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45974.477589467591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45974.477589467591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45974.477589467591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45974.477589467591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45974.477589467591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45974.477589467591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45974.477589467591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45974.477589467591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45974.477589467591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45974.477589467591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45974.477589467591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45974.477589467591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45974.477589467591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45974.477589467591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45974.477589467591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45974.477589467591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45974.477589467591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45974.477589467591</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45974.47758958333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45974.47758958333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45974.47758958333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45974.47758958333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45974.47758958333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45974.47758958333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45974.47758958333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45974.47758958333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45974.47758958333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45974.47758958333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45974.47758958333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45974.47758958333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45974.47758958333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45974.47758958333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45974.47758958333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45974.47758958333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45974.47758958333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45974.47758958333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45974.47758958333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45974.47758958333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45974.47758958333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45974.47758958333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45974.47758958333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45974.47758958333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45974.47758958333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45974.47758958333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45974.47758958333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45974.47758958333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45974.47758958333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45974.47758958333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45974.47758958333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45974.47758958333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45974.47758958333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45974.47758958333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45974.47758958333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45974.47758958333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45974.47758958333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45974.47758958333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45974.47758958333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45974.47758958333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45974.47758958333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45974.47758958333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45974.47758958333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45974.47758958333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45974.47758958333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45974.47758958333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45974.47758958333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45974.47758958333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45974.47758958333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45974.47758958333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45974.47758958333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45974.47758958333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45974.47758958333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45974.47758958333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45974.47758958333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45974.47758958333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45974.47758958333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45974.47758958333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45974.47758958333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45974.47758958333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45974.47758958333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45974.47758958333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45974.47758958333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45974.47758958333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45974.47758958333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45974.47758958333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45974.47758958333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45974.47758958333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45974.47758958333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45974.47758958333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45974.47758958333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45974.47758958333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45974.47758958333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45974.47758958333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45974.47758958333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45974.47758958333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45974.47758958333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45974.47758958333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45974.47758958333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45974.47758958333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45974.47758958333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45974.47758958333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45974.47758958333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45974.47758958333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45974.47758958333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45974.47758958333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45974.47758958333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45974.47758958333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45974.47758958333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45974.47758958333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45974.47758958333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45974.47758958333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45974.47758958333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45974.47758958333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45974.47758958333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45974.47758958333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45974.47758958333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45974.47758958333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45974.47758958333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45974.47758958333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45974.47758958333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45974.47758958333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45974.47758958333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45974.47758958333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45974.47758958333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45974.47758958333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45974.47758958333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45974.47758958333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45974.47758958333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45974.47758958333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45974.47758958333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45974.47758958333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45974.47758958333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45974.47758958333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45974.47758958333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45974.47758958333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45974.47758958333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45974.47758958333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45974.47758958333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45974.47758958333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45974.47758958333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45974.47758958333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45974.47758958333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45974.47758958333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45974.47758958333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45974.47758958333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45974.47758958333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45974.47758958333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45974.47758958333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45974.47758958333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45974.47758958333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45974.47758958333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45974.47758958333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45974.47758958333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45974.47758958333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45974.47758958333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45974.47758958333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45974.47758958333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45974.47758958333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45974.47758958333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45974.47758958333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45974.47758958333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45974.47758958333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45974.47758958333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45974.47758958333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45974.47758958333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45974.47758958333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45974.47758958333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45974.47758958333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45974.47758958333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45974.47758958333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45974.47758958333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45974.47758958333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45974.47758958333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45974.47758958333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45974.47758958333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45974.47758958333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45974.47758958333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45974.47758958333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45974.47758958333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45974.47758958333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45974.47758958333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45974.47758958333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45974.47758958333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45974.47758958333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45974.47758958333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45974.47758958333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45974.47758958333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45974.47758958333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45974.47758958333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45974.47758958333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45974.47758958333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45974.47758958333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45974.47758958333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45974.47758958333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45974.47758958333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45974.47758958333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45974.47758958333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45974.47758958333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45974.47758958333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45974.47758958333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45974.47758958333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45974.47758958333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45974.47758958333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45974.47758958333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45974.47758958333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45974.47758958333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45974.47758958333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45974.47758958333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45974.47758958333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45974.47758958333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45974.47758958333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45974.47758958333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45974.47758958333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45974.47758958333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45974.47758958333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45974.47758958333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45974.47758958333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45974.47758958333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45974.47758958333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45974.47758958333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45974.47758958333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45974.47758958333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45974.47758958333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45974.47758958333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45974.47758958333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45974.47758958333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45974.47758958333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45974.47758958333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45974.47758958333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45974.47758958333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45974.47758958333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45974.47758958333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45974.47758958333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45974.47758958333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45974.47758958333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45974.47758958333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45974.47758958333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45974.47758958333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45974.47758958333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45974.47758958333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45974.47758958333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45974.47758958333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45974.47758958333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45974.47758958333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45974.47758958333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45974.47758958333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45974.47758958333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45974.47758958333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45974.47758958333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45974.47758958333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45974.47758958333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45974.47758958333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45974.47758958333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45974.47758958333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45974.47758958333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45974.47758958333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45974.47758958333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45974.47758958333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45974.47758958333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45974.47758958333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45974.47758958333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45974.47758958333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45974.47758958333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45974.47758958333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45974.47758958333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45974.47758958333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45974.47758958333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45974.47758958333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45974.47758958333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45974.47758958333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45974.47758958333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45974.47758958333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45974.47758958333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45974.47758958333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45974.47758958333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45974.47758958333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45974.47758958333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45974.47758958333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45974.47758958333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45974.47758958333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45974.47758958333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45974.47758958333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45974.47758958333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45974.47758958333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45974.47758958333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45974.47758958333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45974.47758958333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45974.47758958333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45974.47758958333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45974.47758958333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45974.47758958333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45974.47758958333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45974.47758958333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45974.47758958333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45974.47758958333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45974.47758958333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45974.47758958333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45974.47758958333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45974.47758958333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45974.47758958333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45974.47758958333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45974.47758958333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45974.47758958333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45974.47758958333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45974.47758958333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45974.47758958333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45974.47758958333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45974.47758958333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45974.47758958333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45974.47758958333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45974.47758958333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45974.47758958333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45974.47758958333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45974.47758958333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45974.47758958333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45974.47758958333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45974.47758958333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45974.47758958333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45974.47758958333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45974.47758958333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45974.47758958333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45974.47758958333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45974.47758958333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45974.47758958333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45974.47758958333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45974.47758958333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45974.47758958333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45974.47758958333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45974.47758958333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45974.47758958333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45974.47758958333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45974.47758958333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45974.47758958333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45974.47758958333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45974.47758958333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45974.47758958333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45974.47758958333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45974.47758958333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45974.47758958333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45974.47758958333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45974.47758958333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45974.47758958333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45974.47758958333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45974.47758958333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45974.47758958333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45974.47758958333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45974.47758958333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45974.47758958333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45974.47758958333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45974.47758958333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45974.47758958333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45974.47758958333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45974.47758958333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45974.47758958333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45974.47758958333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45974.47758958333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45974.47758958333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45974.47758958333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45974.47758958333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45974.47758958333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45974.47758958333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45974.47758958333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45974.47758958333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45974.47758958333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45974.47758958333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45974.47758958333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45974.47758958333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45974.47758958333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45974.47758958333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45974.47758958333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45974.47758958333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45974.47758958333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45974.47758958333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45974.47758958333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45974.47758958333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45974.47758958333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45974.47758958333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45974.47758958333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45974.47758958333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45974.47758958333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45974.47758958333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45974.47758958333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45974.47758958333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45974.47758958333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45974.47758958333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45974.47758958333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45974.47758958333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45974.47758958333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45974.47758958333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45974.47758958333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45974.47758958333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45974.47758958333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45974.47758958333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45974.47758958333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45974.47758958333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45974.47758958333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45974.47758958333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45974.47758958333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45974.47758958333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45974.47758958333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45974.47758958333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45974.47758958333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45974.47758958333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45974.47758958333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45974.47758958333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45974.47758958333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45974.47758958333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45974.47758958333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45974.47758958333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45974.47758958333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45974.47758958333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45974.47758958333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45974.47758958333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45974.47758958333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45974.47758958333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45974.47758958333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45974.47758958333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45974.47758958333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45974.47758958333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45974.47758958333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45974.47758958333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45974.47758958333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45974.47758958333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45974.47758958333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45974.47758958333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45974.47758958333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45974.47758958333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45974.47758958333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45974.47758958333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45974.47758958333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45974.47758958333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45974.47758958333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45974.47758958333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45974.47758958333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45974.47758958333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45974.47758958333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45974.47758958333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45974.47758958333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45974.47758958333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45974.47758958333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45974.47758958333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45974.47758958333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45974.47758958333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45974.47758958333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45974.47758958333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45974.47758958333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45974.47758958333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45974.47758958333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45974.47758958333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45974.47758958333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45974.47758958333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45974.47758958333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45974.47758958333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45974.47758958333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45974.47758958333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45974.47758958333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45974.47758958333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45974.47758958333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45974.47758958333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45974.47758958333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45974.47758958333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45974.47758958333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45974.47758958333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45974.47758958333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45974.47758958333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45974.47758958333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45974.47758958333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45974.47758958333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45974.47758958333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45974.47758958333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45974.47758958333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45974.47758958333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45974.47758958333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45974.47758958333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45974.47758958333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45974.47758958333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45974.47758958333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45974.47758958333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45974.47758958333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45974.47758958333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45974.47758958333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45974.47758958333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45974.47758958333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45974.47758958333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45974.47758958333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45974.47758958333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45974.47758958333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45974.47758958333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45974.47758958333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45974.47758958333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45974.47758958333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45974.47758958333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45974.47758958333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45974.47758958333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45974.47758958333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45974.47758958333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45974.47758958333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45974.47758958333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45974.47758958333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45974.47758958333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45974.47758958333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45974.47758958333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45974.47758958333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45974.47758958333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45974.47758958333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45974.47758958333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45974.47758958333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45974.47758958333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45974.47758958333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45974.47758958333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45974.47758958333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45974.47758958333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45974.47758958333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45974.47758958333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45974.47758958333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45974.47758958333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45974.47758958333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45974.47758958333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45974.47758958333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45974.47758958333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45974.47758958333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45974.47758958333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45974.47758958333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45974.47758958333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45974.47758958333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45974.47758958333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45974.47758958333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45974.47758958333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45974.47758958333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45974.47758958333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45974.47758958333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45974.47758958333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45974.47758958333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45974.47758958333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45974.47758958333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45974.47758958333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45974.47758958333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45974.47758958333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45974.47758958333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45974.47758958333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45974.47758958333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45974.47758958333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45974.47758958333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45974.47758958333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45974.47758958333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45974.47758958333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45974.47758958333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45974.47758958333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45974.47758958333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45974.47758958333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45974.47758958333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45974.47758958333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45974.47758958333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45974.47758958333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45974.47758958333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45974.47758958333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45974.47758958333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45974.47758958333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45974.47758958333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45974.47758958333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45974.47758958333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45974.47758958333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45974.47758958333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45974.47758958333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45974.47758958333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45974.47758958333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45974.47758958333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45974.47758958333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45974.47758958333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45974.47758958333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45974.47758958333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45974.47758958333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45974.47758958333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45974.47758958333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45974.47758958333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45974.47758958333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45974.47758958333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45974.47758958333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45974.47758958333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45974.47758958333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45974.47758958333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45974.47758958333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45974.47758958333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45974.47758958333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45974.47758958333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45974.47758958333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45974.47758958333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45974.47758958333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45974.47758958333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45974.47758958333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45974.47758958333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45974.47758958333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45974.47758958333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45974.47758958333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45974.47758958333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45974.47758958333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45974.47758958333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45974.47758958333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45974.47758958333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45974.47758958333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45974.47758958333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45974.47758958333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45974.47758958333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45974.47758958333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45974.47758958333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45974.47758958333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45974.47758958333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45974.47758958333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45974.47758958333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45974.47758958333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45974.47758958333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45974.47758958333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45974.47758958333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45974.47758958333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45974.47758958333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45974.47758958333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45974.47758958333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45974.47758958333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45974.47758958333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45974.47758958333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45974.47758958333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45974.47758958333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45974.47758958333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45974.47758958333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45974.47758958333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45974.47758958333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45974.47758958333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45974.47758958333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45974.47758958333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45974.47758958333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45974.47758958333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45974.47758958333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45974.47758958333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45974.47758958333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45974.47758958333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45974.47758958333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45974.47758958333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45974.47758958333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45974.47758958333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45974.47758958333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45974.47758958333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45974.47758958333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45974.47758958333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45974.47758958333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45974.47758958333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45974.47758958333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45974.47758958333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45974.47758958333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45974.47758958333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45974.47758958333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45974.47758958333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45974.47758958333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45974.47758958333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45974.47758958333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45974.47758958333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45974.47758958333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45974.47758958333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45974.47758958333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45974.47758958333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45974.47758958333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45974.47758958333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45974.47758958333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45974.47758958333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45974.47758958333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45974.47758958333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45974.47758958333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45974.47758958333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45974.47758958333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45974.47758958333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45974.47758958333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45974.47758958333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45974.47758958333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45974.47758958333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45974.47758958333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45974.47758958333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45974.47758958333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45974.47758958333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45974.47758958333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45974.47758958333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45974.47758958333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45974.47758958333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45974.47758958333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45974.47758958333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45974.47758958333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45974.47758958333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45974.47758958333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45974.47758958333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45974.47758958333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45974.47758958333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45974.47758958333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45974.47758958333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45974.47758958333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45974.47758958333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45974.47758958333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45974.47758958333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45974.47758958333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45974.47758958333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45974.47758958333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45974.47758958333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45974.47758958333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45974.47758958333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45974.47758958333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45974.47758958333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45974.47758958333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45974.47758958333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45974.47758958333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45974.47758958333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45974.47758958333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45974.47758958333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45974.47758958333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45974.47758958333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45974.47758958333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45974.47758958333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45974.47758958333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45974.47758958333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45974.47758958333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45974.47758958333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45974.47758958333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45974.47758958333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45974.47758958333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45974.47758958333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45974.47758958333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45974.47758958333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45974.47758958333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45974.47758958333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45974.47758958333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45974.47758958333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45974.47758958333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45974.47758958333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45974.47758958333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45974.47758958333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45974.47758958333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45974.47758958333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45974.47758958333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45974.47758958333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45974.47758958333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45974.47758958333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45974.47758958333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45974.47758958333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45974.47758958333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45974.47758958333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45974.47758958333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45974.47758958333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45974.47758958333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45974.47758958333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45974.47758958333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45974.47758958333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45974.47758958333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45974.47758958333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45974.47758958333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45974.47758958333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45974.47758958333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45974.47758958333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45974.47758958333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45974.47758958333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45974.47758958333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45974.47758958333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45974.47758958333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45974.47758958333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45974.47758958333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45974.47758958333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45974.47758958333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45974.47758958333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45974.47758958333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45974.47758958333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45974.47758958333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45974.47758958333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45974.47758958333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45974.47758958333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45974.47758958333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45974.47758958333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45974.47758958333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45974.47758958333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45974.47758958333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45974.47758958333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45974.47758958333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45974.47758958333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45974.47758958333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45974.47758958333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45974.47758958333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45974.47758958333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45974.47758958333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45974.47758958333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45974.47758958333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45974.47758958333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45974.47758958333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45974.47758958333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45974.47758958333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45974.47758958333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45974.47758958333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45974.47758958333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45974.47758958333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45974.47758958333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45974.47758958333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45974.47758958333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45974.47758958333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45974.47758958333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45974.47758958333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45974.47758958333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45974.47758958333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45974.47758958333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45974.47758958333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45974.47758958333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45974.47758958333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45974.47758958333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45974.47758958333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45974.47758958333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45974.47758958333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45974.47758958333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45974.47758958333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45974.47758958333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45974.47758958333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45974.47758958333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45974.47758958333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45974.47758958333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45974.47758958333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45974.47758958333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45974.47758958333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45974.47758958333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45974.47758958333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45974.47758958333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45974.47758958333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45974.47758958333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45974.47758958333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45974.47758958333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45974.47758958333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45974.47758958333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45974.47758958333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45974.47758958333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45974.47758958333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45974.47758958333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45974.47758958333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45974.47758958333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45974.47758958333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45974.47758958333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45974.47758958333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45974.47758958333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45974.47758958333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45974.47758958333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45974.47758958333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45974.47758958333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45974.47758958333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45974.47758958333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45974.47758958333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45974.47758958333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45974.47758958333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45974.47758958333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45974.47758958333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45974.47758958333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45974.47758958333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45974.47758958333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45974.47758958333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45974.47758958333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45974.47758958333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45974.47758958333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45974.47758958333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45974.47758958333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45974.47758958333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45974.47758958333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45974.47758958333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45974.47758958333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45974.47758958333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45974.47758958333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45974.47758958333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45974.47758958333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45974.47758958333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45974.47758958333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45974.47758958333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45974.47758958333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45974.47758958333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45974.47758958333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45974.47758958333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45974.47758958333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45974.47758958333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45974.47758958333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45974.47758958333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45974.47758958333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45974.47758958333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45974.47758958333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45974.47758958333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45974.47758958333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45974.47758958333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45974.47758958333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45974.47758958333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45974.47758958333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45974.47758958333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45974.47758958333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45974.47758958333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45974.47758958333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45974.47758958333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45974.47758958333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45974.47758958333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45974.47758958333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45974.47758958333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45974.47758958333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45974.47758958333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45974.47758958333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45974.47758958333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45974.47758958333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45974.47758958333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45974.47758958333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45974.47758958333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45974.47758958333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45974.47758958333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45974.47758958333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45974.47758958333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45974.47758958333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45974.47758958333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45974.47758958333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45974.47758958333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45974.47758958333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45974.47758958333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45974.47758958333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45974.47758958333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45974.47758958333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45974.47758958333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45974.47758958333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45974.47758958333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45974.47758958333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45974.47758958333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45974.47758958333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45974.47758958333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45974.47758958333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45974.47758958333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45974.47758958333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45974.47758958333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45974.47758958333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45974.47758958333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45974.47758958333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45974.47758958333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45974.47758958333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45974.47758958333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45974.47758958333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45974.47758958333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45974.47758958333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45974.47758958333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45974.47758958333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45974.47758958333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45974.47758958333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45974.47758958333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45974.47758958333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45974.47758958333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45974.47758958333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45974.47758958333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45974.47758958333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45974.47758958333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45974.47758958333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45974.47758958333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45974.47758958333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45974.47758958333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45974.47758958333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45974.47758958333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45974.47758958333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45974.47758958333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45974.47758958333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45974.47758958333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45974.47758958333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45974.47758958333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45974.47758958333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45974.47758958333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45974.47758958333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45974.47758958333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45974.47758958333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45974.47758958333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45974.47758958333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45974.47758958333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45974.47758958333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45974.47758958333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45974.47758958333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45974.47758958333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45974.47758958333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45974.47758958333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45974.47758958333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45974.47758958333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45974.47758958333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45974.47758958333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45974.47758958333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45974.47758958333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45974.47758958333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45974.47758958333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45974.47758958333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45974.47758958333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45974.47758958333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45974.47758958333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45974.47758958333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45974.47758958333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45974.47758958333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45974.47758958333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45974.47758958333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45974.47758958333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45974.47758958333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45974.47758958333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45974.47758958333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45974.47758958333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45974.47758958333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45974.47758958333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45974.47758958333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45974.47758958333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45974.47758958333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45974.47758958333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45974.47758958333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45974.47758958333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45974.47758958333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45974.47758958333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45974.47758958333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45974.47758958333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45974.47758958333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45974.47758958333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45974.47758958333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45974.47758958333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45974.47758958333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45974.47758958333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45974.47758958333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45974.47758958333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45974.47758958333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45974.47758958333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45974.47758958333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45974.47758958333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45974.47758958333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45974.47758958333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45974.47758958333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45974.47758958333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45974.47758958333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45974.47758958333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45974.47758958333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45974.47758958333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45974.47758958333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45974.47758958333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45974.47758958333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45974.47758958333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45974.47758958333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45974.47758958333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45974.47758958333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45974.47758958333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45974.47758958333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45974.47758958333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45974.47758958333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45974.47758958333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45974.47758958333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45974.47758958333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45974.47758958333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45974.47758958333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45974.47758958333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45974.47758958333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45974.47758958333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45974.47758958333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45974.47758958333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45974.47758958333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45974.47758958333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45974.47758958333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45974.47758958333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45974.47758958333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45974.47758958333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45974.47758958333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45974.47758958333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45974.47758958333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45974.47758958333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45974.47758958333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45974.47758958333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45974.47758958333</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270.99687199073378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0.1623116898117587</v>
      </c>
      <c r="H3" s="96">
        <v>45974.309942129628</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34817</v>
      </c>
      <c r="E4" s="95" t="s">
        <v>39021</v>
      </c>
      <c r="F4" s="96">
        <v>45974.470567129632</v>
      </c>
      <c r="G4" s="97">
        <f ca="1">IFERROR(NOW()-F4,"")</f>
        <v>7.0223379589151591E-3</v>
      </c>
      <c r="H4" s="96">
        <v>45974.452511574076</v>
      </c>
      <c r="I4" s="135" t="str">
        <f>IFERROR(VLOOKUP(D4,DB!A:F,6,0),"")</f>
        <v>SCECO</v>
      </c>
      <c r="J4" s="135" t="str">
        <f>IFERROR(VLOOKUP(D4,DB!A:G,7,0),"")</f>
        <v>Vandalized</v>
      </c>
      <c r="K4" s="98" t="s">
        <v>39114</v>
      </c>
      <c r="L4" s="92" t="str">
        <f>IFERROR(VLOOKUP(D4,DB!A:I,9,0),"")</f>
        <v>Latis</v>
      </c>
    </row>
    <row r="5" spans="1:16" ht="15" customHeight="1">
      <c r="A5" s="135"/>
      <c r="B5" s="135" t="str">
        <f>IFERROR(VLOOKUP(D5,DB!A:K,11,0),"")</f>
        <v/>
      </c>
      <c r="C5" s="94"/>
      <c r="D5" s="92"/>
      <c r="E5" s="95"/>
      <c r="F5" s="96"/>
      <c r="G5" s="97">
        <f ca="1">IFERROR(NOW()-F5,"")</f>
        <v>45974.477589467591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45974.477589467591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45974.477589467591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45974.477589467591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45974.477589467591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45974.477589467591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45974.477589467591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45974.477589467591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45974.477589467591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45974.477589467591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45974.477589467591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45974.477589467591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45974.477589467591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45974.477589467591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45974.477589467591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45974.477589467591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45974.477589467591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45974.477589467591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45974.477589467591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45974.477589467591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45974.477589467591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45974.477589467591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45974.477589467591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45974.477589467591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45974.477589467591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45974.477589467591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45974.477589467591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45974.477589467591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45974.477589467591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45974.477589467591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45974.477589467591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45974.477589467591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45974.477589467591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45974.477589467591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45974.477589467591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45974.477589467591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45974.477589467591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45974.477589467591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45974.477589467591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45974.477589467591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45974.477589467591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45974.477589467591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45974.477589467591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45974.477589467591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45974.477589467591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45974.477589467591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45974.477589467591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45974.477589467591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45974.477589467591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45974.477589467591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45974.477589467591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45974.477589467591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45974.477589467591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45974.477589467591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45974.477589467591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45974.477589467591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45974.477589467591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45974.477589467591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45974.477589467591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45974.477589467591</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4"/>
  <sheetViews>
    <sheetView workbookViewId="0">
      <selection activeCell="F9" sqref="F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82.645529282403004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48.288712268513336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13" ca="1" si="1">IFERROR(NOW()-F4,"")</f>
        <v>25.816478472217568</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38233</v>
      </c>
      <c r="E6" s="124" t="s">
        <v>39021</v>
      </c>
      <c r="F6" s="157">
        <v>45974.399884259263</v>
      </c>
      <c r="G6" s="126">
        <f t="shared" ca="1" si="1"/>
        <v>7.7705208328552544E-2</v>
      </c>
      <c r="H6" s="125">
        <v>45974.393634259257</v>
      </c>
      <c r="I6" s="124" t="str">
        <f>IFERROR(VLOOKUP(D6,DB!A:F,6,0),"")</f>
        <v>SCECO</v>
      </c>
      <c r="J6" s="124" t="str">
        <f>IFERROR(VLOOKUP(D6,DB!A:G,7,0),"")</f>
        <v>Haj Removal</v>
      </c>
      <c r="K6" s="124" t="s">
        <v>39124</v>
      </c>
      <c r="L6" s="124" t="str">
        <f>IFERROR(VLOOKUP(D6,DB!A:I,9,0),"")</f>
        <v>Latis</v>
      </c>
    </row>
    <row r="7" spans="1:13">
      <c r="A7" s="124"/>
      <c r="B7" s="124" t="str">
        <f>IFERROR(VLOOKUP(D7,DB!A:K,11,0),"")</f>
        <v/>
      </c>
      <c r="C7" s="124"/>
      <c r="D7" s="124"/>
      <c r="E7" s="124"/>
      <c r="F7" s="124"/>
      <c r="G7" s="126">
        <f t="shared" ca="1" si="1"/>
        <v>45974.477589467591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45974.477589467591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45974.477589467591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45974.477589467591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45974.477589467591</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45974.477589467591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45974.477589467591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ref="G14:G77" ca="1" si="2">IFERROR(NOW()-F14,"")</f>
        <v>45974.477589467591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45974.477589467591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45974.477589467591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45974.477589467591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45974.477589467591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45974.477589467591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45974.477589467591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45974.477589467591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45974.477589467591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45974.477589467591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45974.477589467591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45974.477589467591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45974.477589467591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45974.477589467591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45974.477589467591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45974.477589467591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45974.477589467591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45974.477589467591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45974.477589467591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45974.477589467591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45974.477589467591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45974.477589467591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45974.477589467591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45974.477589467591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45974.477589467591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45974.477589467591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45974.477589467591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45974.477589467591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45974.477589467591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45974.477589467591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45974.477589467591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45974.477589467591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45974.477589467591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45974.477589467591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45974.477589467591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45974.477589467591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45974.477589467591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45974.477589467591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45974.477589467591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45974.477589467591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45974.477589467591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45974.477589467591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45974.477589467591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45974.477589467591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45974.477589467591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45974.477589467591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45974.477589467591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45974.477589467591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45974.477589467591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45974.477589467591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45974.477589467591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45974.477589467591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45974.477589467591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45974.477589467591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45974.477589467591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45974.477589467591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45974.477589467591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45974.477589467591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45974.477589467591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45974.477589467591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45974.477589467591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45974.477589467591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45974.477589467591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45974.477589467591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ref="G78:G141" ca="1" si="3">IFERROR(NOW()-F78,"")</f>
        <v>45974.477589467591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45974.477589467591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45974.477589467591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45974.477589467591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45974.477589467591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45974.477589467591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45974.477589467591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45974.477589467591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45974.477589467591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45974.477589467591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45974.477589467591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45974.477589467591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45974.477589467591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45974.477589467591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45974.477589467591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45974.477589467591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45974.477589467591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45974.477589467591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45974.477589467591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45974.477589467591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45974.477589467591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45974.477589467591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45974.477589467591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45974.477589467591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45974.477589467591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45974.477589467591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45974.477589467591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45974.477589467591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45974.477589467591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45974.477589467591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45974.477589467591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45974.477589467591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45974.477589467591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45974.477589467591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45974.477589467591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45974.477589467591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45974.477589467591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45974.477589467591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45974.477589467591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45974.477589467591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45974.477589467591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45974.477589467591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45974.477589467591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45974.477589467591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45974.477589467591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45974.477589467591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45974.477589467591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45974.477589467591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45974.477589467591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45974.477589467591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45974.477589467591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45974.477589467591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45974.477589467591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45974.477589467591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45974.477589467591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45974.477589467591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45974.477589467591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45974.477589467591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45974.477589467591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45974.477589467591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45974.47758958333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45974.47758958333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45974.47758958333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45974.47758958333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ref="G142:G205" ca="1" si="4">IFERROR(NOW()-F142,"")</f>
        <v>45974.47758958333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45974.47758958333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45974.47758958333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45974.47758958333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45974.47758958333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45974.47758958333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45974.47758958333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45974.47758958333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45974.47758958333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45974.47758958333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45974.47758958333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45974.47758958333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45974.47758958333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45974.47758958333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45974.47758958333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45974.47758958333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45974.47758958333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45974.47758958333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45974.47758958333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45974.47758958333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45974.47758958333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45974.47758958333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45974.47758958333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45974.47758958333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45974.47758958333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45974.47758958333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45974.47758958333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45974.47758958333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45974.47758958333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45974.47758958333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45974.47758958333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45974.47758958333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45974.47758958333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45974.47758958333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45974.47758958333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45974.47758958333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45974.47758958333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45974.47758958333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45974.47758958333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45974.47758958333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45974.47758958333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45974.47758958333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45974.47758958333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45974.47758958333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45974.47758958333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45974.47758958333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45974.47758958333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45974.47758958333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45974.47758958333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45974.47758958333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45974.47758958333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45974.47758958333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45974.47758958333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45974.47758958333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45974.47758958333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45974.47758958333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45974.47758958333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45974.47758958333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45974.47758958333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45974.47758958333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45974.47758958333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45974.47758958333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45974.47758958333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45974.47758958333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ref="G206:G269" ca="1" si="5">IFERROR(NOW()-F206,"")</f>
        <v>45974.47758958333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45974.47758958333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45974.47758958333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45974.47758958333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45974.47758958333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45974.47758958333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45974.47758958333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45974.47758958333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45974.47758958333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45974.47758958333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45974.47758958333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45974.47758958333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45974.47758958333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45974.47758958333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45974.47758958333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45974.47758958333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45974.47758958333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45974.47758958333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45974.47758958333</v>
      </c>
      <c r="H224" s="124"/>
      <c r="I224" s="124" t="str">
        <f>IFERROR(VLOOKUP(D224,DB!A:F,6,0),"")</f>
        <v/>
      </c>
      <c r="J224" s="124" t="str">
        <f>IFERROR(VLOOKUP(D224,DB!A:G,7,0),"")</f>
        <v/>
      </c>
      <c r="K224" s="124"/>
      <c r="L224" s="124" t="str">
        <f>IFERROR(VLOOKUP(D224,DB!A:I,9,0),"")</f>
        <v/>
      </c>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sheetData>
  <dataValidations count="2">
    <dataValidation allowBlank="1" showInputMessage="1" showErrorMessage="1" sqref="E1" xr:uid="{920C6338-E771-4DAE-8C89-92A9093EA4DE}"/>
    <dataValidation type="list" allowBlank="1" showInputMessage="1" showErrorMessage="1" sqref="E2:E2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1"/>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35372</v>
      </c>
      <c r="E2" s="124" t="s">
        <v>39021</v>
      </c>
      <c r="F2" s="143"/>
      <c r="G2" s="105">
        <f t="shared" ref="G2:G43" ca="1" si="0">IFERROR(NOW()-F2,"-")</f>
        <v>45974.477589467591</v>
      </c>
      <c r="H2" s="143">
        <v>45974.400057870371</v>
      </c>
      <c r="I2" s="141" t="str">
        <f>IFERROR(VLOOKUP(D2,DB!A:F,6,0),"")</f>
        <v>SCECO</v>
      </c>
      <c r="J2" s="141" t="str">
        <f>IFERROR(VLOOKUP(D2,DB!A:G,7,0),"")</f>
        <v>Vandalized</v>
      </c>
      <c r="K2" s="144" t="s">
        <v>39126</v>
      </c>
      <c r="L2" s="145" t="str">
        <f>IFERROR(VLOOKUP(D2,DB!A:I,9,0),"")</f>
        <v>Latis</v>
      </c>
    </row>
    <row r="3" spans="1:16382" ht="31.5" customHeight="1">
      <c r="A3" s="140"/>
      <c r="B3" s="141" t="str">
        <f>IFERROR(VLOOKUP(D3,DB!A:K,11,0),"")</f>
        <v/>
      </c>
      <c r="C3" s="142"/>
      <c r="D3" s="141"/>
      <c r="E3" s="124"/>
      <c r="F3" s="143"/>
      <c r="G3" s="105">
        <f t="shared" ca="1" si="0"/>
        <v>45974.477589467591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45974.477589467591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45974.477589467591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45974.477589467591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45974.477589467591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45974.477589467591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45974.477589467591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45974.477589467591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45974.477589467591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45974.477589467591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45974.477589467591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45974.477589467591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45974.477589467591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45974.477589467591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45974.477589467591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45974.477589467591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45974.477589467591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45974.477589467591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45974.477589467591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45974.477589467591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45974.477589467591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45974.477589467591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45974.477589467591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45974.477589467591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45974.477589467591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45974.477589467591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45974.477589467591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45974.477589467591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45974.477589467591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45974.477589467591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45974.477589467591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45974.477589467591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45974.477589467591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45974.477589467591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45974.477589467591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45974.477589467591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45974.477589467591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45974.477589467591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45974.477589467591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45974.477589467591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45974.477589467591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ref="G44:G107" ca="1" si="1">IFERROR(NOW()-F44,"-")</f>
        <v>45974.477589467591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45974.477589467591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45974.477589467591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45974.477589467591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45974.477589467591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45974.477589467591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45974.477589467591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45974.477589467591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45974.477589467591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45974.477589467591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45974.477589467591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45974.477589467591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45974.477589467591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45974.477589467591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45974.477589467591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45974.477589467591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45974.477589467591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45974.477589467591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45974.477589467591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45974.477589467591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45974.477589467591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45974.477589467591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45974.477589467591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45974.477589467591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45974.477589467591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45974.477589467591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45974.477589467591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45974.477589467591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45974.477589467591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45974.477589467591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45974.477589467591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45974.477589467591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45974.477589467591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45974.477589467591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45974.477589467591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45974.477589467591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45974.477589467591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45974.477589467591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45974.477589467591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45974.477589467591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45974.477589467591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45974.477589467591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45974.477589467591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45974.477589467591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45974.477589467591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45974.477589467591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45974.477589467591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45974.477589467591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45974.477589467591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45974.477589467591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45974.477589467591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45974.477589467591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45974.477589467591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45974.477589467591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45974.477589467591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45974.477589467591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45974.477589467591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45974.477589467591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45974.477589467591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45974.477589467591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45974.477589467591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45974.477589467591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45974.477589467591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45974.477589467591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ref="G108:G141" ca="1" si="2">IFERROR(NOW()-F108,"-")</f>
        <v>45974.477589467591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45974.477589467591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45974.477589467591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45974.477589467591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45974.477589467591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45974.477589467591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45974.477589467591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45974.477589467591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45974.477589467591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45974.477589467591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45974.477589467591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45974.477589467591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45974.477589467591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45974.477589467591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45974.477589467591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45974.477589467591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45974.477589467591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45974.477589467591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45974.477589467591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45974.477589467591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45974.477589467591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45974.477589467591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45974.477589467591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45974.477589467591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45974.477589467591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45974.477589467591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45974.477589467591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45974.477589467591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45974.477589467591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45974.477589467591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45974.477589467591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45974.477589467591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45974.477589467591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45974.477589467591</v>
      </c>
      <c r="H141" s="143"/>
      <c r="I141" s="141" t="str">
        <f>IFERROR(VLOOKUP(D141,DB!A:F,6,0),"")</f>
        <v/>
      </c>
      <c r="J141" s="141" t="str">
        <f>IFERROR(VLOOKUP(D141,DB!A:G,7,0),"")</f>
        <v/>
      </c>
      <c r="K141" s="144"/>
      <c r="L141" s="145" t="str">
        <f>IFERROR(VLOOKUP(D141,DB!A:I,9,0),"")</f>
        <v/>
      </c>
    </row>
  </sheetData>
  <dataValidations count="2">
    <dataValidation allowBlank="1" showInputMessage="1" showErrorMessage="1" sqref="E1" xr:uid="{9E1BC488-8814-4F8A-8DBE-742B3278AB71}"/>
    <dataValidation type="list" allowBlank="1" showInputMessage="1" showErrorMessage="1" sqref="E2:E1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2025-11-13T08:29:43Z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