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68" documentId="13_ncr:1_{F6CB121F-512D-4AA6-A0C1-0FB36C537598}" xr6:coauthVersionLast="47" xr6:coauthVersionMax="47" xr10:uidLastSave="{4974383B-8D07-4030-BBEB-6E4C4AE1F3A9}"/>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<sst xmlns="http://schemas.openxmlformats.org/spreadsheetml/2006/main" count="180290" uniqueCount="39128">
  <si>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</si>
  <si>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</si>
  <si>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</si>
  <si>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</si>
  <si>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</si>
  <si>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</si>
  <si>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</si>
  <si>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</si>
  <si>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</si>
  <si>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</si>
  <si>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</si>
  <si>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</si>
  <si>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</si>
  <si>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</si>
  <si>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</si>
  <si>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</si>
  <si>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</si>
  <si>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</si>
  <si>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</si>
  <si>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</si>
  <si>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</si>
  <si>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</si>
  <si>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</si>
  <si>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</si>
  <si>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</si>
  <si>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</si>
  <si>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</si>
  <si>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</si>
  <si>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</si>
  <si>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</si>
  <si>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</si>
  <si>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</si>
  <si>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</si>
  <si>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</si>
  <si>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</si>
  <si>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</si>
  <si>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</si>
  <si>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</si>
  <si>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</si>
  <si>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</si>
  <si>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</si>
  <si>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</si>
  <si>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</si>
  <si>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</si>
  <si>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</si>
  <si>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</si>
  <si>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</si>
  <si>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</si>
  <si>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</si>
  <si>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</si>
  <si>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</si>
  <si>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</si>
  <si>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</si>
  <si>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</si>
  <si>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</si>
  <si>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</si>
  <si>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</si>
  <si>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</si>
  <si>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</si>
  <si>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</si>
  <si>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</si>
  <si>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</si>
  <si>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</si>
  <si>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</si>
  <si>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</si>
  <si>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</si>
  <si>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</si>
  <si>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</si>
  <si>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</si>
  <si>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</si>
  <si>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</si>
  <si>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</si>
  <si>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</si>
  <si>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</si>
  <si>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</si>
  <si>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</si>
  <si>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</si>
  <si>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</si>
  <si>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</si>
  <si>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</si>
  <si>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</si>
  <si>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</si>
  <si>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</si>
  <si>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</si>
  <si>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</si>
  <si>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</si>
  <si>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</si>
  <si>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</si>
  <si>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</si>
  <si>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</si>
  <si>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</si>
  <si>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</si>
  <si>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</si>
  <si>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</si>
  <si>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</si>
  <si>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</si>
  <si>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</si>
  <si>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</si>
  <si>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</si>
  <si>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</si>
  <si>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</si>
  <si>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</si>
  <si>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</si>
  <si>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</si>
  <si>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</si>
  <si>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</si>
  <si>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</si>
  <si>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</si>
  <si>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</si>
  <si>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</si>
  <si>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</si>
  <si>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</si>
  <si>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</si>
  <si>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</si>
  <si>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</si>
  <si>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</si>
  <si>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</si>
  <si>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</si>
  <si>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</si>
  <si>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</si>
  <si>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</si>
  <si>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</si>
  <si>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</si>
  <si>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</si>
  <si>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</si>
  <si>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</si>
  <si>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</si>
  <si>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</si>
  <si>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</si>
  <si>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</si>
  <si>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</si>
  <si>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</si>
  <si>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</si>
  <si>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</si>
  <si>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</si>
  <si>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</si>
  <si>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</si>
  <si>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</si>
  <si>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</si>
  <si>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</si>
  <si>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</si>
  <si>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</si>
  <si>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</si>
  <si>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</si>
  <si>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</si>
  <si>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</si>
  <si>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</si>
  <si>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</si>
  <si>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</si>
  <si>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</si>
  <si>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</si>
  <si>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</si>
  <si>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</si>
  <si>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</si>
  <si>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</si>
  <si>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</si>
  <si>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</si>
  <si>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</si>
  <si>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</si>
  <si>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</si>
  <si>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</si>
  <si>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</si>
  <si>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</si>
  <si>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</si>
  <si>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</si>
  <si>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</si>
  <si>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</si>
  <si>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</si>
  <si>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</si>
  <si>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</si>
  <si>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</si>
  <si>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</si>
  <si>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</si>
  <si>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</si>
  <si>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</si>
  <si>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</si>
  <si>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</si>
  <si>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</si>
  <si>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</si>
  <si>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</si>
  <si>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</si>
  <si>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</si>
  <si>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</si>
  <si>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</si>
  <si>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</si>
  <si>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</si>
  <si>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</si>
  <si>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</si>
  <si>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</si>
  <si>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</si>
  <si>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</si>
  <si>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</si>
  <si>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</si>
  <si>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</si>
  <si>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</si>
  <si>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</si>
  <si>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</si>
  <si>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</si>
  <si>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</si>
  <si>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</si>
  <si>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</si>
  <si>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</si>
  <si>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</si>
  <si>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</si>
  <si>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</si>
  <si>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</si>
  <si>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</si>
  <si>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</si>
  <si>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</si>
  <si>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</si>
  <si>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</si>
  <si>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</si>
  <si>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</si>
  <si>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</si>
  <si>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</si>
  <si>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</si>
  <si>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</si>
  <si>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</si>
  <si>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</si>
  <si>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</si>
  <si>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</si>
  <si>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</si>
  <si>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</si>
  <si>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</si>
  <si>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</si>
  <si>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</si>
  <si>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</si>
  <si>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</si>
  <si>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</si>
  <si>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</si>
  <si>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</si>
  <si>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</si>
  <si>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</si>
  <si>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</si>
  <si>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</si>
  <si>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</si>
  <si>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</si>
  <si>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</si>
  <si>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</si>
  <si>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</si>
  <si>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</si>
  <si>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</si>
  <si>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</si>
  <si>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</si>
  <si>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</si>
  <si>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</si>
  <si>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</si>
  <si>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</si>
  <si>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</si>
  <si>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</si>
  <si>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</si>
  <si>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</si>
  <si>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</si>
  <si>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</si>
  <si>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</si>
  <si>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</si>
  <si>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</si>
  <si>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</si>
  <si>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</si>
  <si>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</si>
  <si>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</si>
  <si>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</si>
  <si>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</si>
  <si>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</si>
  <si>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</si>
  <si>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</si>
  <si>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</si>
  <si>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</si>
  <si>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</si>
  <si>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</si>
  <si>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</si>
  <si>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</si>
  <si>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</si>
  <si>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</si>
  <si>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</si>
  <si>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</si>
  <si>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</si>
  <si>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</si>
  <si>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</si>
  <si>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</si>
  <si>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</si>
  <si>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</si>
  <si>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</si>
  <si>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</si>
  <si>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</si>
  <si>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</si>
  <si>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</si>
  <si>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</si>
  <si>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</si>
  <si>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</si>
  <si>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</si>
  <si>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</si>
  <si>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</si>
  <si>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</si>
  <si>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</si>
  <si>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</si>
  <si>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</si>
  <si>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</si>
  <si>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</si>
  <si>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</si>
  <si>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</si>
  <si>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</si>
  <si>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</si>
  <si>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</si>
  <si>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</si>
  <si>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</si>
  <si>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</si>
  <si>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</si>
  <si>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</si>
  <si>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</si>
  <si>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</si>
  <si>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</si>
  <si>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</si>
  <si>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</si>
  <si>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</si>
  <si>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</si>
  <si>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</si>
  <si>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</si>
  <si>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</si>
  <si>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</si>
  <si>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</si>
  <si>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</si>
  <si>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</si>
  <si>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</si>
  <si>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</si>
  <si>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</si>
  <si>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</si>
  <si>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</si>
  <si>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</si>
  <si>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</si>
  <si>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</si>
  <si>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</si>
  <si>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</si>
  <si>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</si>
  <si>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</si>
  <si>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</si>
  <si>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</si>
  <si>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</si>
  <si>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</si>
  <si>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</si>
  <si>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</si>
  <si>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</si>
  <si>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</si>
  <si>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</si>
  <si>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</si>
  <si>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</si>
  <si>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</si>
  <si>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</si>
  <si>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</si>
  <si>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</si>
  <si>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</si>
  <si>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</si>
  <si>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</si>
  <si>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</si>
  <si>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</si>
  <si>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</si>
  <si>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</si>
  <si>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</si>
  <si>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</si>
  <si>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</si>
  <si>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</si>
  <si>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</si>
  <si>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</si>
  <si>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</si>
  <si>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</si>
  <si>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</si>
  <si>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</si>
  <si>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</si>
  <si>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</si>
  <si>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</si>
  <si>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</si>
  <si>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</si>
  <si>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</si>
  <si>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</si>
  <si>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</si>
  <si>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</si>
  <si>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</si>
  <si>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</si>
  <si>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</si>
  <si>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</si>
  <si>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</si>
  <si>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</si>
  <si>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</si>
  <si>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</si>
  <si>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</si>
  <si>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</si>
  <si>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</si>
  <si>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</si>
  <si>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</si>
  <si>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</si>
  <si>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</si>
  <si>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</si>
  <si>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</si>
  <si>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</si>
  <si>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</si>
  <si>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</si>
  <si>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</si>
  <si>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</si>
  <si>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</si>
  <si>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</si>
  <si>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</si>
  <si>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</si>
  <si>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</si>
  <si>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</si>
  <si>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</si>
  <si>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</si>
  <si>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</si>
  <si>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</si>
  <si>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</si>
  <si>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</si>
  <si>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</si>
  <si>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</si>
  <si>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</si>
  <si>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</si>
  <si>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</si>
  <si>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</si>
  <si>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</si>
  <si>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</si>
  <si>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</si>
  <si>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</si>
  <si>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</si>
  <si>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</si>
  <si>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</si>
  <si>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</si>
  <si>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</si>
  <si>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</si>
  <si>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</si>
  <si>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</si>
  <si>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</si>
  <si>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</si>
  <si>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</si>
  <si>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</si>
  <si>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</si>
  <si>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</si>
  <si>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</si>
  <si>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</si>
  <si>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</si>
  <si>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</si>
  <si>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</si>
  <si>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</si>
  <si>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</si>
  <si>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</si>
  <si>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</si>
  <si>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</si>
  <si>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</si>
  <si>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</si>
  <si>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</si>
  <si>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</si>
  <si>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</si>
  <si>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</si>
  <si>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</si>
  <si>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</si>
  <si>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</si>
  <si>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</si>
  <si>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</si>
  <si>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</si>
  <si>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</si>
  <si>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</si>
  <si>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</si>
  <si>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</si>
  <si>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</si>
  <si>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</si>
  <si>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</si>
  <si>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</si>
  <si>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</si>
  <si>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</si>
  <si>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</si>
  <si>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</si>
  <si>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</si>
  <si>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</si>
  <si>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</si>
  <si>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</si>
  <si>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</si>
  <si>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</si>
  <si>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</si>
  <si>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</si>
  <si>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</si>
  <si>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</si>
  <si>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</si>
  <si>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</si>
  <si>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</si>
  <si>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</si>
  <si>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</si>
  <si>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</si>
  <si>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</si>
  <si>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</si>
  <si>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</si>
  <si>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</si>
  <si>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</si>
  <si>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</si>
  <si>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</si>
  <si>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</si>
  <si>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</si>
  <si>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</si>
  <si>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</si>
  <si>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</si>
  <si>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</si>
  <si>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</si>
  <si>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</si>
  <si>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</si>
  <si>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</si>
  <si>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</si>
  <si>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</si>
  <si>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</si>
  <si>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</si>
  <si>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</si>
  <si>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</si>
  <si>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</si>
  <si>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</si>
  <si>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</si>
  <si>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</si>
  <si>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</si>
  <si>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</si>
  <si>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</si>
  <si>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</si>
  <si>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</si>
  <si>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</si>
  <si>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</si>
  <si>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</si>
  <si>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</si>
  <si>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</si>
  <si>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</si>
  <si>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</si>
  <si>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</si>
  <si>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</si>
  <si>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</si>
  <si>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</si>
  <si>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</si>
  <si>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</si>
  <si>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</si>
  <si>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</si>
  <si>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</si>
  <si>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</si>
  <si>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</si>
  <si>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</si>
  <si>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</si>
  <si>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</si>
  <si>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</si>
  <si>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</si>
  <si>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</si>
  <si>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</si>
  <si>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</si>
  <si>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</si>
  <si>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</si>
  <si>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</si>
  <si>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</si>
  <si>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</si>
  <si>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</si>
  <si>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</si>
  <si>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</si>
  <si>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</si>
  <si>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</si>
  <si>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</si>
  <si>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</si>
  <si>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</si>
  <si>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</si>
  <si>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</si>
  <si>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</si>
  <si>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</si>
  <si>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</si>
  <si>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</si>
  <si>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</si>
  <si>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</si>
  <si>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</si>
  <si>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</si>
  <si>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</si>
  <si>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</si>
  <si>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</si>
  <si>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</si>
  <si>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</si>
  <si>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</si>
  <si>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</si>
  <si>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</si>
  <si>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</si>
  <si>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</si>
  <si>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</si>
  <si>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</si>
  <si>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</si>
  <si>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</si>
  <si>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</si>
  <si>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</si>
  <si>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</si>
  <si>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</si>
  <si>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</si>
  <si>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</si>
  <si>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</si>
  <si>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</si>
  <si>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</si>
  <si>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</si>
  <si>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</si>
  <si>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</si>
  <si>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</si>
  <si>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</si>
  <si>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</si>
  <si>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</si>
  <si>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</si>
  <si>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</si>
  <si>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</si>
  <si>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</si>
  <si>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</si>
  <si>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</si>
  <si>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</si>
  <si>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</si>
  <si>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</si>
  <si>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</si>
  <si>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</si>
  <si>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</si>
  <si>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</si>
  <si>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</si>
  <si>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</si>
  <si>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</si>
  <si>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</si>
  <si>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</si>
  <si>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</si>
  <si>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</si>
  <si>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</si>
  <si>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</si>
  <si>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</si>
  <si>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</si>
  <si>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</si>
  <si>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</si>
  <si>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</si>
  <si>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</si>
  <si>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</si>
  <si>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</si>
  <si>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</si>
  <si>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</si>
  <si>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</si>
  <si>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</si>
  <si>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</si>
  <si>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</si>
  <si>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</si>
  <si>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</si>
  <si>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</si>
  <si>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</si>
  <si>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</si>
  <si>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</si>
  <si>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</si>
  <si>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</si>
  <si>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</si>
  <si>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</si>
  <si>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</si>
  <si>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</si>
  <si>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</si>
  <si>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</si>
  <si>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</si>
  <si>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</si>
  <si>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</si>
  <si>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</si>
  <si>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</si>
  <si>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</si>
  <si>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</si>
  <si>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</si>
  <si>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</si>
  <si>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</si>
  <si>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</si>
  <si>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</si>
  <si>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</si>
  <si>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</si>
  <si>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</si>
  <si>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</si>
  <si>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</si>
  <si>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</si>
  <si>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</si>
  <si>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</si>
  <si>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</si>
  <si>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</si>
  <si>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</si>
  <si>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</si>
  <si>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</si>
  <si>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</si>
  <si>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</si>
  <si>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</si>
  <si>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</si>
  <si>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</si>
  <si>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</si>
  <si>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</si>
  <si>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</si>
  <si>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</si>
  <si>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</si>
  <si>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</si>
  <si>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</si>
  <si>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</si>
  <si>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</si>
  <si>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</si>
  <si>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</si>
  <si>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</si>
  <si>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</si>
  <si>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</si>
  <si>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</si>
  <si>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</si>
  <si>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</si>
  <si>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</si>
  <si>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</si>
  <si>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</si>
  <si>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</si>
  <si>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</si>
  <si>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</si>
  <si>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</si>
  <si>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</si>
  <si>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</si>
  <si>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</si>
  <si>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</si>
  <si>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</si>
  <si>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</si>
  <si>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</si>
  <si>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</si>
  <si>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</si>
  <si>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</si>
  <si>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</si>
  <si>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</si>
  <si>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</si>
  <si>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</si>
  <si>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</si>
  <si>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</si>
  <si>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</si>
  <si>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</si>
  <si>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</si>
  <si>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</si>
  <si>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</si>
  <si>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</si>
  <si>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</si>
  <si>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</si>
  <si>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</si>
  <si>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</si>
  <si>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</si>
  <si>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</si>
  <si>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</si>
  <si>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</si>
  <si>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</si>
  <si>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</si>
  <si>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</si>
  <si>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</si>
  <si>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</si>
  <si>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</si>
  <si>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</si>
  <si>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</si>
  <si>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</si>
  <si>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</si>
  <si>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</si>
  <si>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</si>
  <si>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</si>
  <si>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</si>
  <si>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</si>
  <si>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</si>
  <si>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</si>
  <si>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</si>
  <si>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</si>
  <si>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</si>
  <si>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</si>
  <si>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</si>
  <si>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</si>
  <si>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</si>
  <si>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</si>
  <si>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</si>
  <si>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</si>
  <si>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</si>
  <si>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</si>
  <si>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</si>
  <si>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</si>
  <si>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</si>
  <si>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</si>
  <si>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</si>
  <si>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</si>
  <si>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</si>
  <si>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</si>
  <si>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</si>
  <si>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</si>
  <si>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</si>
  <si>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</si>
  <si>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</si>
  <si>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</si>
  <si>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</si>
  <si>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</si>
  <si>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</si>
  <si>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</si>
  <si>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</si>
  <si>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</si>
  <si>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</si>
  <si>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</si>
  <si>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</si>
  <si>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</si>
  <si>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</si>
  <si>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</si>
  <si>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</si>
  <si>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</si>
  <si>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</si>
  <si>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</si>
  <si>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</si>
  <si>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</si>
  <si>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</si>
  <si>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</si>
  <si>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</si>
  <si>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</si>
  <si>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</si>
  <si>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</si>
  <si>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</si>
  <si>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</si>
  <si>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</si>
  <si>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</si>
  <si>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</si>
  <si>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</si>
  <si>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</si>
  <si>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</si>
  <si>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</si>
  <si>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</si>
  <si>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</si>
  <si>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</si>
  <si>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</si>
  <si>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</si>
  <si>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</si>
  <si>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</si>
  <si>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</si>
  <si>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</si>
  <si>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</si>
  <si>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</si>
  <si>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</si>
  <si>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</si>
  <si>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</si>
  <si>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</si>
  <si>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</si>
  <si>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</si>
  <si>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</si>
  <si>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</si>
  <si>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</si>
  <si>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</si>
  <si>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</si>
  <si>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</si>
  <si>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</si>
  <si>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</si>
  <si>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</si>
  <si>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</si>
  <si>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</si>
  <si>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</si>
  <si>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</si>
  <si>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</si>
  <si>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</si>
  <si>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</si>
  <si>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</si>
  <si>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</si>
  <si>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</si>
  <si>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</si>
  <si>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</si>
  <si>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</si>
  <si>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</si>
  <si>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</si>
  <si>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</si>
  <si>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</si>
  <si>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</si>
  <si>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</si>
  <si>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</si>
  <si>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</si>
  <si>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</si>
  <si>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</si>
  <si>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</si>
  <si>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</si>
  <si>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</si>
  <si>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</si>
  <si>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</si>
  <si>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</si>
  <si>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</si>
  <si>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</si>
  <si>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</si>
  <si>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</si>
  <si>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</si>
  <si>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</si>
  <si>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</si>
  <si>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</si>
  <si>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</si>
  <si>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</si>
  <si>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</si>
  <si>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</si>
  <si>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</si>
  <si>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</si>
  <si>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</si>
  <si>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</si>
  <si>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</si>
  <si>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</si>
  <si>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</si>
  <si>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</si>
  <si>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</si>
  <si>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</si>
  <si>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</si>
  <si>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</si>
  <si>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</si>
  <si>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</si>
  <si>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</si>
  <si>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</si>
  <si>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</si>
  <si>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</si>
  <si>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</si>
  <si>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</si>
  <si>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</si>
  <si>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</si>
  <si>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</si>
  <si>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</si>
  <si>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</si>
  <si>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</si>
  <si>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</si>
  <si>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</si>
  <si>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</si>
  <si>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</si>
  <si>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</si>
  <si>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</si>
  <si>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</si>
  <si>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</si>
  <si>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</si>
  <si>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</si>
  <si>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</si>
  <si>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</si>
  <si>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</si>
  <si>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</si>
  <si>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</si>
  <si>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</si>
  <si>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</si>
  <si>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</si>
  <si>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</si>
  <si>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</si>
  <si>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</si>
  <si>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</si>
  <si>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</si>
  <si>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</si>
  <si>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</si>
  <si>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</si>
  <si>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</si>
  <si>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</si>
  <si>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</si>
  <si>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</si>
  <si>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</si>
  <si>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</si>
  <si>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</si>
  <si>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</si>
  <si>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</si>
  <si>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</si>
  <si>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</si>
  <si>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</si>
  <si>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</si>
  <si>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</si>
  <si>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</si>
  <si>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</si>
  <si>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</si>
  <si>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</si>
  <si>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</si>
  <si>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</si>
  <si>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</si>
  <si>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</si>
  <si>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</si>
  <si>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</si>
  <si>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</si>
  <si>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</si>
  <si>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</si>
  <si>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</si>
  <si>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</si>
  <si>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</si>
  <si>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</si>
  <si>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</si>
  <si>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</si>
  <si>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</si>
  <si>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</si>
  <si>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</si>
  <si>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</si>
  <si>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</si>
  <si>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</si>
  <si>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</si>
  <si>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</si>
  <si>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</si>
  <si>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</si>
  <si>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</si>
  <si>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</si>
  <si>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</si>
  <si>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</si>
  <si>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</si>
  <si>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</si>
  <si>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</si>
  <si>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</si>
  <si>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</si>
  <si>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</si>
  <si>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</si>
  <si>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</si>
  <si>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</si>
  <si>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</si>
  <si>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</si>
  <si>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</si>
  <si>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</si>
  <si>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</si>
  <si>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</si>
  <si>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</si>
  <si>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</si>
  <si>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</si>
  <si>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</si>
  <si>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</si>
  <si>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</si>
  <si>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</si>
  <si>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</si>
  <si>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</si>
  <si>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</si>
  <si>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</si>
  <si>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</si>
  <si>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</si>
  <si>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</si>
  <si>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</si>
  <si>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</si>
  <si>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</si>
  <si>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</si>
  <si>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</si>
  <si>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</si>
  <si>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</si>
  <si>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</si>
  <si>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</si>
  <si>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</si>
  <si>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</si>
  <si>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</si>
  <si>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</si>
  <si>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</si>
  <si>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</si>
  <si>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</si>
  <si>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</si>
  <si>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</si>
  <si>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</si>
  <si>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</si>
  <si>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</si>
  <si>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</si>
  <si>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</si>
  <si>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</si>
  <si>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</si>
  <si>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</si>
  <si>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</si>
  <si>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</si>
  <si>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</si>
  <si>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</si>
  <si>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</si>
  <si>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</si>
  <si>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</si>
  <si>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</si>
  <si>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</si>
  <si>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</si>
  <si>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</si>
  <si>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</si>
  <si>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</si>
  <si>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</si>
  <si>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</si>
  <si>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</si>
  <si>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</si>
  <si>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</si>
  <si>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</si>
  <si>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</si>
  <si>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</si>
  <si>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</si>
  <si>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</si>
  <si>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</si>
  <si>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</si>
  <si>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</si>
  <si>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</si>
  <si>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</si>
  <si>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</si>
  <si>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</si>
  <si>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</si>
  <si>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</si>
  <si>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</si>
  <si>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</si>
  <si>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</si>
  <si>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</si>
  <si>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</si>
  <si>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</si>
  <si>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</si>
  <si>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</si>
  <si>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</si>
  <si>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</si>
  <si>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</si>
  <si>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</si>
  <si>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</si>
  <si>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</si>
  <si>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</si>
  <si>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</si>
  <si>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</si>
  <si>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</si>
  <si>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</si>
  <si>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</si>
  <si>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</si>
  <si>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</si>
  <si>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</si>
  <si>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</si>
  <si>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</si>
  <si>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</si>
  <si>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</si>
  <si>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</si>
  <si>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</si>
  <si>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</si>
  <si>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</si>
  <si>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</si>
  <si>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</si>
  <si>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</si>
  <si>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</si>
  <si>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</si>
  <si>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</si>
  <si>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</si>
  <si>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</si>
  <si>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</si>
  <si>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</si>
  <si>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</si>
  <si>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</si>
  <si>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</si>
  <si>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</si>
  <si>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</si>
  <si>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</si>
  <si>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</si>
  <si>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</si>
  <si>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</si>
  <si>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</si>
  <si>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</si>
  <si>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</si>
  <si>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</si>
  <si>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</si>
  <si>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</si>
  <si>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</si>
  <si>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</si>
  <si>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</si>
  <si>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</si>
  <si>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</si>
  <si>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</si>
  <si>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</si>
  <si>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</si>
  <si>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</si>
  <si>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</si>
  <si>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</si>
  <si>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</si>
  <si>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</si>
  <si>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</si>
  <si>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</si>
  <si>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</si>
  <si>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</si>
  <si>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</si>
  <si>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</si>
  <si>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</si>
  <si>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</si>
  <si>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</si>
  <si>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</si>
  <si>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</si>
  <si>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</si>
  <si>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</si>
  <si>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</si>
  <si>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</si>
  <si>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</si>
  <si>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</si>
  <si>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</si>
  <si>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</si>
  <si>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</si>
  <si>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</si>
  <si>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</si>
  <si>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</si>
  <si>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</si>
  <si>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</si>
  <si>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</si>
  <si>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</si>
  <si>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</si>
  <si>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</si>
  <si>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</si>
  <si>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</si>
  <si>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</si>
  <si>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</si>
  <si>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</si>
  <si>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</si>
  <si>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</si>
  <si>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</si>
  <si>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</si>
  <si>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</si>
  <si>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</si>
  <si>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</si>
  <si>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</si>
  <si>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</si>
  <si>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</si>
  <si>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</si>
  <si>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</si>
  <si>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</si>
  <si>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</si>
  <si>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</si>
  <si>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</si>
  <si>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</si>
  <si>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</si>
  <si>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</si>
  <si>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</si>
  <si>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</si>
  <si>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</si>
  <si>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</si>
  <si>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</si>
  <si>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</si>
  <si>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</si>
  <si>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</si>
  <si>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</si>
  <si>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</si>
  <si>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</si>
  <si>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</si>
  <si>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</si>
  <si>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</si>
  <si>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</si>
  <si>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</si>
  <si>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</si>
  <si>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</si>
  <si>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</si>
  <si>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</si>
  <si>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</si>
  <si>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</si>
  <si>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</si>
  <si>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</si>
  <si>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</si>
  <si>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</si>
  <si>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</si>
  <si>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</si>
  <si>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</si>
  <si>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</si>
  <si>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</si>
  <si>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</si>
  <si>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</si>
  <si>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</si>
  <si>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</si>
  <si>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</si>
  <si>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</si>
  <si>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</si>
  <si>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</si>
  <si>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</si>
  <si>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</si>
  <si>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</si>
  <si>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</si>
  <si>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</si>
  <si>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</si>
  <si>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</si>
  <si>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</si>
  <si>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</si>
  <si>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</si>
  <si>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</si>
  <si>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</si>
  <si>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</si>
  <si>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</si>
  <si>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</si>
  <si>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</si>
  <si>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</si>
  <si>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</si>
  <si>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</si>
  <si>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</si>
  <si>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</si>
  <si>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</si>
  <si>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</si>
  <si>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</si>
  <si>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</si>
  <si>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</si>
  <si>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</si>
  <si>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</si>
  <si>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</si>
  <si>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</si>
  <si>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</si>
  <si>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</si>
  <si>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</si>
  <si>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</si>
  <si>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</si>
  <si>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</si>
  <si>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</si>
  <si>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</si>
  <si>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</si>
  <si>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</si>
  <si>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</si>
  <si>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</si>
  <si>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</si>
  <si>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</si>
  <si>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</si>
  <si>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</si>
  <si>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</si>
  <si>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</si>
  <si>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</si>
  <si>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</si>
  <si>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</si>
  <si>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</si>
  <si>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</si>
  <si>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</si>
  <si>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</si>
  <si>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</si>
  <si>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</si>
  <si>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</si>
  <si>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</si>
  <si>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</si>
  <si>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</si>
  <si>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</si>
  <si>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</si>
  <si>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</si>
  <si>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</si>
  <si>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</si>
  <si>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</si>
  <si>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</si>
  <si>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</si>
  <si>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</si>
  <si>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</si>
  <si>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</si>
  <si>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</si>
  <si>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</si>
  <si>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</si>
  <si>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</si>
  <si>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</si>
  <si>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</si>
  <si>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</si>
  <si>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</si>
  <si>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</si>
  <si>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</si>
  <si>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</si>
  <si>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</si>
  <si>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</si>
  <si>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</si>
  <si>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</si>
  <si>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</si>
  <si>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</si>
  <si>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</si>
  <si>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</si>
  <si>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</si>
  <si>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</si>
  <si>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</si>
  <si>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</si>
  <si>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</si>
  <si>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</si>
  <si>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</si>
  <si>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</si>
  <si>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</si>
  <si>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</si>
  <si>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</si>
  <si>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</si>
  <si>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</si>
  <si>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</si>
  <si>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</si>
  <si>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</si>
  <si>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</si>
  <si>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</si>
  <si>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</si>
  <si>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</si>
  <si>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</si>
  <si>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</si>
  <si>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</si>
  <si>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</si>
  <si>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</si>
  <si>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</si>
  <si>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</si>
  <si>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</si>
  <si>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</si>
  <si>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</si>
  <si>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</si>
  <si>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</si>
  <si>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</si>
  <si>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</si>
  <si>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</si>
  <si>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</si>
  <si>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</si>
  <si>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</si>
  <si>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</si>
  <si>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</si>
  <si>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</si>
  <si>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</si>
  <si>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</si>
  <si>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</si>
  <si>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</si>
  <si>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</si>
  <si>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</si>
  <si>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</si>
  <si>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</si>
  <si>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</si>
  <si>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</si>
  <si>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</si>
  <si>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</si>
  <si>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</si>
  <si>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</si>
  <si>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</si>
  <si>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</si>
  <si>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</si>
  <si>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</si>
  <si>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</si>
  <si>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</si>
  <si>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</si>
  <si>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</si>
  <si>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</si>
  <si>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</si>
  <si>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</si>
  <si>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</si>
  <si>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</si>
  <si>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</si>
  <si>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</si>
  <si>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</si>
  <si>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</si>
  <si>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</si>
  <si>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</si>
  <si>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</si>
  <si>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</si>
  <si>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</si>
  <si>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</si>
  <si>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</si>
  <si>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</si>
  <si>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</si>
  <si>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</si>
  <si>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</si>
  <si>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</si>
  <si>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</si>
  <si>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</si>
  <si>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</si>
  <si>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</si>
  <si>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</si>
  <si>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</si>
  <si>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</si>
  <si>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</si>
  <si>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</si>
  <si>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</si>
  <si>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</si>
  <si>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</si>
  <si>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</si>
  <si>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</si>
  <si>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</si>
  <si>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</si>
  <si>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</si>
  <si>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</si>
  <si>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</si>
  <si>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</si>
  <si>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</si>
  <si>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</si>
  <si>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</si>
  <si>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</si>
  <si>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</si>
  <si>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</si>
  <si>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</si>
  <si>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</si>
  <si>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</si>
  <si>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</si>
  <si>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</si>
  <si>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</si>
  <si>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</si>
  <si>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</si>
  <si>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</si>
  <si>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</si>
  <si>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</si>
  <si>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</si>
  <si>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</si>
  <si>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</si>
  <si>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</si>
  <si>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</si>
  <si>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</si>
  <si>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</si>
  <si>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</si>
  <si>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</si>
  <si>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</si>
  <si>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</si>
  <si>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</si>
  <si>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</si>
  <si>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</si>
  <si>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</si>
  <si>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</si>
  <si>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</si>
  <si>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</si>
  <si>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</si>
  <si>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</si>
  <si>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</si>
  <si>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</si>
  <si>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</si>
  <si>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</si>
  <si>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</si>
  <si>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</si>
  <si>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</si>
  <si>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</si>
  <si>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</si>
  <si>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</si>
  <si>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</si>
  <si>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</si>
  <si>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</si>
  <si>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</si>
  <si>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</si>
  <si>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</si>
  <si>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</si>
  <si>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</si>
  <si>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</si>
  <si>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</si>
  <si>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</si>
  <si>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</si>
  <si>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</si>
  <si>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</si>
  <si>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</si>
  <si>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</si>
  <si>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</si>
  <si>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</si>
  <si>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</si>
  <si>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</si>
  <si>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</si>
  <si>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</si>
  <si>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</si>
  <si>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</si>
  <si>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</si>
  <si>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</si>
  <si>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</si>
  <si>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</si>
  <si>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</si>
  <si>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</si>
  <si>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</si>
  <si>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</si>
  <si>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</si>
  <si>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</si>
  <si>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</si>
  <si>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</si>
  <si>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</si>
  <si>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</si>
  <si>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</si>
  <si>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</si>
  <si>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</si>
  <si>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</si>
  <si>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</si>
  <si>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</si>
  <si>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</si>
  <si>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</si>
  <si>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</si>
  <si>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</si>
  <si>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</si>
  <si>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</si>
  <si>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</si>
  <si>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</si>
  <si>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</si>
  <si>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</si>
  <si>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</si>
  <si>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</si>
  <si>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</si>
  <si>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</si>
  <si>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</si>
  <si>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</si>
  <si>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</si>
  <si>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</si>
  <si>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</si>
  <si>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</si>
  <si>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</si>
  <si>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</si>
  <si>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</si>
  <si>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</si>
  <si>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</si>
  <si>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</si>
  <si>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</si>
  <si>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</si>
  <si>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</si>
  <si>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</si>
  <si>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</si>
  <si>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</si>
  <si>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</si>
  <si>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</si>
  <si>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</si>
  <si>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</si>
  <si>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</si>
  <si>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</si>
  <si>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</si>
  <si>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</si>
  <si>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</si>
  <si>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</si>
  <si>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</si>
  <si>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</si>
  <si>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</si>
  <si>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</si>
  <si>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</si>
  <si>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</si>
  <si>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</si>
  <si>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</si>
  <si>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</si>
  <si>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</si>
  <si>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</si>
  <si>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</si>
  <si>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</si>
  <si>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</si>
  <si>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</si>
  <si>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</si>
  <si>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</si>
  <si>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</si>
  <si>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</si>
  <si>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</si>
  <si>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</si>
  <si>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</si>
  <si>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</si>
  <si>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</si>
  <si>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</si>
  <si>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</si>
  <si>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</si>
  <si>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</si>
  <si>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</si>
  <si>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</si>
  <si>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</si>
  <si>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</si>
  <si>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</si>
  <si>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</si>
  <si>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</si>
  <si>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</si>
  <si>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</si>
  <si>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</si>
  <si>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</si>
  <si>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</si>
  <si>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</si>
  <si>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</si>
  <si>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</si>
  <si>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</si>
  <si>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</si>
  <si>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</si>
  <si>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</si>
  <si>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</si>
  <si>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</si>
  <si>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</si>
  <si>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</si>
  <si>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</si>
  <si>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</si>
  <si>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</si>
  <si>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</si>
  <si>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</si>
  <si>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</si>
  <si>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</si>
  <si>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</si>
  <si>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</si>
  <si>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</si>
  <si>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</si>
  <si>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</si>
  <si>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</si>
  <si>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</si>
  <si>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</si>
  <si>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</si>
  <si>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</si>
  <si>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</si>
  <si>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</si>
  <si>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</si>
  <si>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</si>
  <si>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</si>
  <si>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</si>
  <si>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</si>
  <si>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</si>
  <si>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</si>
  <si>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</si>
  <si>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</si>
  <si>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</si>
  <si>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</si>
  <si>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</si>
  <si>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</si>
  <si>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</si>
  <si>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</si>
  <si>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</si>
  <si>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</si>
  <si>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</si>
  <si>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</si>
  <si>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</si>
  <si>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</si>
  <si>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</si>
  <si>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</si>
  <si>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</si>
  <si>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</si>
  <si>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</si>
  <si>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</si>
  <si>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</si>
  <si>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</si>
  <si>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</si>
  <si>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</si>
  <si>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</si>
  <si>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</si>
  <si>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</si>
  <si>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</si>
  <si>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</si>
  <si>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</si>
  <si>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</si>
  <si>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</si>
  <si>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</si>
  <si>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</si>
  <si>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</si>
  <si>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</si>
  <si>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</si>
  <si>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</si>
  <si>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</si>
  <si>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</si>
  <si>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</si>
  <si>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</si>
  <si>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</si>
  <si>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</si>
  <si>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</si>
  <si>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</si>
  <si>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</si>
  <si>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</si>
  <si>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</si>
  <si>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</si>
  <si>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</si>
  <si>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</si>
  <si>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</si>
  <si>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</si>
  <si>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</si>
  <si>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</si>
  <si>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</si>
  <si>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</si>
  <si>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</si>
  <si>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</si>
  <si>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</si>
  <si>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</si>
  <si>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</si>
  <si>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</si>
  <si>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</si>
  <si>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</si>
  <si>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</si>
  <si>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</si>
  <si>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</si>
  <si>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</si>
  <si>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</si>
  <si>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</si>
  <si>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</si>
  <si>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</si>
  <si>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</si>
  <si>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</si>
  <si>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</si>
  <si>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</si>
  <si>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</si>
  <si>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</si>
  <si>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</si>
  <si>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</si>
  <si>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</si>
  <si>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</si>
  <si>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</si>
  <si>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</si>
  <si>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</si>
  <si>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</si>
  <si>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</si>
  <si>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</si>
  <si>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</si>
  <si>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</si>
  <si>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</si>
  <si>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</si>
  <si>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</si>
  <si>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</si>
  <si>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</si>
  <si>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</si>
  <si>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</si>
  <si>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</si>
  <si>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</si>
  <si>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</si>
  <si>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</si>
  <si>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</si>
  <si>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</si>
  <si>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</si>
  <si>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</si>
  <si>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</si>
  <si>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</si>
  <si>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</si>
  <si>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</si>
  <si>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</si>
  <si>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</si>
  <si>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</si>
  <si>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</si>
  <si>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</si>
  <si>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</si>
  <si>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</si>
  <si>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</si>
  <si>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</si>
  <si>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</si>
  <si>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</si>
  <si>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</si>
  <si>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</si>
  <si>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</si>
  <si>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</si>
  <si>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</si>
  <si>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</si>
  <si>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</si>
  <si>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</si>
  <si>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</si>
  <si>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</si>
  <si>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</si>
  <si>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</si>
  <si>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</si>
  <si>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</si>
  <si>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</si>
  <si>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</si>
  <si>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</si>
  <si>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</si>
  <si>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</si>
  <si>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</si>
  <si>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</si>
  <si>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</si>
  <si>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</si>
  <si>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</si>
  <si>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</si>
  <si>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</si>
  <si>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</si>
  <si>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</si>
  <si>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</si>
  <si>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</si>
  <si>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</si>
  <si>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</si>
  <si>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</si>
  <si>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</si>
  <si>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</si>
  <si>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</si>
  <si>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</si>
  <si>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</si>
  <si>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</si>
  <si>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</si>
  <si>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</si>
  <si>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</si>
  <si>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</si>
  <si>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</si>
  <si>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</si>
  <si>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</si>
  <si>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</si>
  <si>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</si>
  <si>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</si>
  <si>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</si>
  <si>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</si>
  <si>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</si>
  <si>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</si>
  <si>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</si>
  <si>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</si>
  <si>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</si>
  <si>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</si>
  <si>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</si>
  <si>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</si>
  <si>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</si>
  <si>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</si>
  <si>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</si>
  <si>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</si>
  <si>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</si>
  <si>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</si>
  <si>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</si>
  <si>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</si>
  <si>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</si>
  <si>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</si>
  <si>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</si>
  <si>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</si>
  <si>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</si>
  <si>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</si>
  <si>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</si>
  <si>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</si>
  <si>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</si>
  <si>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</si>
  <si>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</si>
  <si>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</si>
  <si>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</si>
  <si>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</si>
  <si>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</si>
  <si>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</si>
  <si>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</si>
  <si>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</si>
  <si>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</si>
  <si>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</si>
  <si>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</si>
  <si>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</si>
  <si>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</si>
  <si>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</si>
  <si>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</si>
  <si>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</si>
  <si>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</si>
  <si>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</si>
  <si>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</si>
  <si>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</si>
  <si>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</si>
  <si>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</si>
  <si>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</si>
  <si>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</si>
  <si>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</si>
  <si>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</si>
  <si>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</si>
  <si>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</si>
  <si>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</si>
  <si>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</si>
  <si>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</si>
  <si>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</si>
  <si>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</si>
  <si>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</si>
  <si>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</si>
  <si>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</si>
  <si>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</si>
  <si>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</si>
  <si>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</si>
  <si>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</si>
  <si>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</si>
  <si>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</si>
  <si>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</si>
  <si>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</si>
  <si>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</si>
  <si>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</si>
  <si>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</si>
  <si>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</si>
  <si>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</si>
  <si>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</si>
  <si>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</si>
  <si>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</si>
  <si>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</si>
  <si>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</si>
  <si>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</si>
  <si>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</si>
  <si>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</si>
  <si>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</si>
  <si>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</si>
  <si>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</si>
  <si>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</si>
  <si>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</si>
  <si>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</si>
  <si>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</si>
  <si>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</si>
  <si>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</si>
  <si>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</si>
  <si>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</si>
  <si>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</si>
  <si>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</si>
  <si>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</si>
  <si>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</si>
  <si>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</si>
  <si>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</si>
  <si>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</si>
  <si>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</si>
  <si>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</si>
  <si>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</si>
  <si>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</si>
  <si>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</si>
  <si>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</si>
  <si>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</si>
  <si>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</si>
  <si>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</si>
  <si>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</si>
  <si>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</si>
  <si>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</si>
  <si>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</si>
  <si>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</si>
  <si>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</si>
  <si>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</si>
  <si>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</si>
  <si>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</si>
  <si>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</si>
  <si>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</si>
  <si>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</si>
  <si>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</si>
  <si>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</si>
  <si>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</si>
  <si>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</si>
  <si>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</si>
  <si>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</si>
  <si>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</si>
  <si>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</si>
  <si>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</si>
  <si>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</si>
  <si>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</si>
  <si>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</si>
  <si>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</si>
  <si>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</si>
  <si>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</si>
  <si>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</si>
  <si>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</si>
  <si>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</si>
  <si>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</si>
  <si>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</si>
  <si>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</si>
  <si>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</si>
  <si>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</si>
  <si>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</si>
  <si>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</si>
  <si>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</si>
  <si>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</si>
  <si>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</si>
  <si>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</si>
  <si>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</si>
  <si>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</si>
  <si>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</si>
  <si>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</si>
  <si>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</si>
  <si>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</si>
  <si>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</si>
  <si>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</si>
  <si>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</si>
  <si>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</si>
  <si>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</si>
  <si>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</si>
  <si>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</si>
  <si>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</si>
  <si>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</si>
  <si>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</si>
  <si>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</si>
  <si>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</si>
  <si>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</si>
  <si>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</si>
  <si>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</si>
  <si>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</si>
  <si>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</si>
  <si>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</si>
  <si>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</si>
  <si>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</si>
  <si>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</si>
  <si>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</si>
  <si>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</si>
  <si>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</si>
  <si>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</si>
  <si>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</si>
  <si>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</si>
  <si>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</si>
  <si>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</si>
  <si>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</si>
  <si>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</si>
  <si>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</si>
  <si>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</si>
  <si>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</si>
  <si>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</si>
  <si>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</si>
  <si>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</si>
  <si>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</si>
  <si>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</si>
  <si>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</si>
  <si>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</si>
  <si>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</si>
  <si>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</si>
  <si>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</si>
  <si>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</si>
  <si>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</si>
  <si>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</si>
  <si>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</si>
  <si>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</si>
  <si>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</si>
  <si>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</si>
  <si>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</si>
  <si>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</si>
  <si>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</si>
  <si>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</si>
  <si>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</si>
  <si>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</si>
  <si>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</si>
  <si>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</si>
  <si>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</si>
  <si>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</si>
  <si>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</si>
  <si>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</si>
  <si>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</si>
  <si>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</si>
  <si>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</si>
  <si>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</si>
  <si>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</si>
  <si>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</si>
  <si>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</si>
  <si>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</si>
  <si>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</si>
  <si>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</si>
  <si>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</si>
  <si>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</si>
  <si>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</si>
  <si>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</si>
  <si>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</si>
  <si>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</si>
  <si>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</si>
  <si>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</si>
  <si>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</si>
  <si>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</si>
  <si>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</si>
  <si>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</si>
  <si>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</si>
  <si>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</si>
  <si>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</si>
  <si>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</si>
  <si>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</si>
  <si>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</si>
  <si>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</si>
  <si>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</si>
  <si>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</si>
  <si>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</si>
  <si>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</si>
  <si>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</si>
  <si>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</si>
  <si>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</si>
  <si>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</si>
  <si>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</si>
  <si>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</si>
  <si>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</si>
  <si>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</si>
  <si>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</si>
  <si>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</si>
  <si>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</si>
  <si>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</si>
  <si>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</si>
  <si>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</si>
  <si>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</si>
  <si>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</si>
  <si>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</si>
  <si>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</si>
  <si>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</si>
  <si>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</si>
  <si>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</si>
  <si>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</si>
  <si>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</si>
  <si>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</si>
  <si>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</si>
  <si>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</si>
  <si>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</si>
  <si>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</si>
  <si>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</si>
  <si>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</si>
  <si>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</si>
  <si>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</si>
  <si>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</si>
  <si>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</si>
  <si>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</si>
  <si>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</si>
  <si>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</si>
  <si>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</si>
  <si>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</si>
  <si>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</si>
  <si>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</si>
  <si>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</si>
  <si>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</si>
  <si>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</si>
  <si>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</si>
  <si>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</si>
  <si>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</si>
  <si>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</si>
  <si>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</si>
  <si>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</si>
  <si>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</si>
  <si>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</si>
  <si>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</si>
  <si>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</si>
  <si>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</si>
  <si>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</si>
  <si>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</si>
  <si>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</si>
  <si>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</si>
  <si>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</si>
  <si>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</si>
  <si>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</si>
  <si>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</si>
  <si>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</si>
  <si>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</si>
  <si>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</si>
  <si>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</si>
  <si>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</si>
  <si>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</si>
  <si>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</si>
  <si>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</si>
  <si>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</si>
  <si>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</si>
  <si>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</si>
  <si>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</si>
  <si>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</si>
  <si>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</si>
  <si>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</si>
  <si>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</si>
  <si>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</si>
  <si>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</si>
  <si>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</si>
  <si>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</si>
  <si>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</si>
  <si>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</si>
  <si>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</si>
  <si>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</si>
  <si>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</si>
  <si>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</si>
  <si>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</si>
  <si>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</si>
  <si>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</si>
  <si>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</si>
  <si>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</si>
  <si>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</si>
  <si>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</si>
  <si>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</si>
  <si>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</si>
  <si>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</si>
  <si>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</si>
  <si>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</si>
  <si>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</si>
  <si>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</si>
  <si>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</si>
  <si>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</si>
  <si>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</si>
  <si>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</si>
  <si>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</si>
  <si>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</si>
  <si>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</si>
  <si>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</si>
  <si>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</si>
  <si>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</si>
  <si>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</si>
  <si>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</si>
  <si>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</si>
  <si>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</si>
  <si>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</si>
  <si>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</si>
  <si>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</si>
  <si>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</si>
  <si>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</si>
  <si>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</si>
  <si>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</si>
  <si>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</si>
  <si>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</si>
  <si>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</si>
  <si>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</si>
  <si>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</si>
  <si>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</si>
  <si>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</si>
  <si>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</si>
  <si>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</si>
  <si>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</si>
  <si>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</si>
  <si>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</si>
  <si>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</si>
  <si>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</si>
  <si>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</si>
  <si>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</si>
  <si>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</si>
  <si>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</si>
  <si>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</si>
  <si>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</si>
  <si>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</si>
  <si>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</si>
  <si>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</si>
  <si>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</si>
  <si>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</si>
  <si>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</si>
  <si>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</si>
  <si>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</si>
  <si>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</si>
  <si>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</si>
  <si>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</si>
  <si>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</si>
  <si>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</si>
  <si>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</si>
  <si>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</si>
  <si>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</si>
  <si>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</si>
  <si>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</si>
  <si>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</si>
  <si>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</si>
  <si>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</si>
  <si>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</si>
  <si>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</si>
  <si>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</si>
  <si>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</si>
  <si>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</si>
  <si>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</si>
  <si>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</si>
  <si>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</si>
  <si>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</si>
  <si>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</si>
  <si>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</si>
  <si>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</si>
  <si>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</si>
  <si>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</si>
  <si>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</si>
  <si>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</si>
  <si>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</si>
  <si>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</si>
  <si>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</si>
  <si>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</si>
  <si>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</si>
  <si>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</si>
  <si>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</si>
  <si>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</si>
  <si>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</si>
  <si>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</si>
  <si>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</si>
  <si>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</si>
  <si>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</si>
  <si>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</si>
  <si>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</si>
  <si>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</si>
  <si>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</si>
  <si>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</si>
  <si>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</si>
  <si>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</si>
  <si>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</si>
  <si>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</si>
  <si>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</si>
  <si>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</si>
  <si>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</si>
  <si>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</si>
  <si>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</si>
  <si>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</si>
  <si>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</si>
  <si>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</si>
  <si>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</si>
  <si>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</si>
  <si>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</si>
  <si>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</si>
  <si>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</si>
  <si>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</si>
  <si>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</si>
  <si>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</si>
  <si>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</si>
  <si>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</si>
  <si>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</si>
  <si>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</si>
  <si>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</si>
  <si>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</si>
  <si>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</si>
  <si>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</si>
  <si>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</si>
  <si>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</si>
  <si>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</si>
  <si>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</si>
  <si>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</si>
  <si>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</si>
  <si>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</si>
  <si>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</si>
  <si>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</si>
  <si>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</si>
  <si>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</si>
  <si>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</si>
  <si>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</si>
  <si>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</si>
  <si>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</si>
  <si>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</si>
  <si>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</si>
  <si>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</si>
  <si>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</si>
  <si>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</si>
  <si>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</si>
  <si>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</si>
  <si>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</si>
  <si>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</si>
  <si>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</si>
  <si>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</si>
  <si>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</si>
  <si>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</si>
  <si>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</si>
  <si>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</si>
  <si>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</si>
  <si>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</si>
  <si>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</si>
  <si>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</si>
  <si>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</si>
  <si>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</si>
  <si>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</si>
  <si>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</si>
  <si>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</si>
  <si>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</si>
  <si>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</si>
  <si>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</si>
  <si>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</si>
  <si>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</si>
  <si>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</si>
  <si>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</si>
  <si>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</si>
  <si>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</si>
  <si>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</si>
  <si>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</si>
  <si>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</si>
  <si>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</si>
  <si>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</si>
  <si>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</si>
  <si>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</si>
  <si>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</si>
  <si>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</si>
  <si>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</si>
  <si>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</si>
  <si>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</si>
  <si>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</si>
  <si>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</si>
  <si>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</si>
  <si>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</si>
  <si>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</si>
  <si>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</si>
  <si>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</si>
  <si>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</si>
  <si>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</si>
  <si>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</si>
  <si>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</si>
  <si>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</si>
  <si>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</si>
  <si>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</si>
  <si>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</si>
  <si>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</si>
  <si>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</si>
  <si>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</si>
  <si>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</si>
  <si>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</si>
  <si>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</si>
  <si>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</si>
  <si>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</si>
  <si>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</si>
  <si>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</si>
  <si>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</si>
  <si>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</si>
  <si>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</si>
  <si>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</si>
  <si>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</si>
  <si>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</si>
  <si>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</si>
  <si>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</si>
  <si>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</si>
  <si>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</si>
  <si>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</si>
  <si>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</si>
  <si>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</si>
  <si>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</si>
  <si>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</si>
  <si>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</si>
  <si>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</si>
  <si>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</si>
  <si>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</si>
  <si>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</si>
  <si>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</si>
  <si>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</si>
  <si>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</si>
  <si>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</si>
  <si>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</si>
  <si>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</si>
  <si>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</si>
  <si>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</si>
  <si>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</si>
  <si>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</si>
  <si>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</si>
  <si>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</si>
  <si>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</si>
  <si>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</si>
  <si>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</si>
  <si>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</si>
  <si>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</si>
  <si>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</si>
  <si>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</si>
  <si>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</si>
  <si>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</si>
  <si>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</si>
  <si>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</si>
  <si>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</si>
  <si>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</si>
  <si>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</si>
  <si>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</si>
  <si>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</si>
  <si>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</si>
  <si>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</si>
  <si>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</si>
  <si>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</si>
  <si>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</si>
  <si>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</si>
  <si>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</si>
  <si>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</si>
  <si>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</si>
  <si>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</si>
  <si>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</si>
  <si>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</si>
  <si>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</si>
  <si>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</si>
  <si>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</si>
  <si>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</si>
  <si>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</si>
  <si>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</si>
  <si>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</si>
  <si>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</si>
  <si>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</si>
  <si>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</si>
  <si>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</si>
  <si>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</si>
  <si>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</si>
  <si>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</si>
  <si>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</si>
  <si>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</si>
  <si>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</si>
  <si>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</si>
  <si>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</si>
  <si>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</si>
  <si>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</si>
  <si>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</si>
  <si>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</si>
  <si>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</si>
  <si>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</si>
  <si>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</si>
  <si>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</si>
  <si>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</si>
  <si>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</si>
  <si>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</si>
  <si>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</si>
  <si>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</si>
  <si>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</si>
  <si>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</si>
  <si>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</si>
  <si>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</si>
  <si>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</si>
  <si>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</si>
  <si>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</si>
  <si>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</si>
  <si>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</si>
  <si>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</si>
  <si>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</si>
  <si>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</si>
  <si>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</si>
  <si>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</si>
  <si>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</si>
  <si>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</si>
  <si>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</si>
  <si>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</si>
  <si>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</si>
  <si>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</si>
  <si>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</si>
  <si>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</si>
  <si>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</si>
  <si>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</si>
  <si>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</si>
  <si>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</si>
  <si>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</si>
  <si>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</si>
  <si>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</si>
  <si>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</si>
  <si>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</si>
  <si>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</si>
  <si>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</si>
  <si>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</si>
  <si>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</si>
  <si>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</si>
  <si>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</si>
  <si>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</si>
  <si>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</si>
  <si>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</si>
  <si>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</si>
  <si>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</si>
  <si>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</si>
  <si>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</si>
  <si>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</si>
  <si>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</si>
  <si>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</si>
  <si>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</si>
  <si>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</si>
  <si>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</si>
  <si>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</si>
  <si>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</si>
  <si>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</si>
  <si>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</si>
  <si>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</si>
  <si>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</si>
  <si>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</si>
  <si>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</si>
  <si>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</si>
  <si>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</si>
  <si>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</si>
  <si>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</si>
  <si>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</si>
  <si>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</si>
  <si>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</si>
  <si>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</si>
  <si>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</si>
  <si>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</si>
  <si>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</si>
  <si>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</si>
  <si>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</si>
  <si>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</si>
  <si>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</si>
  <si>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</si>
  <si>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</si>
  <si>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</si>
  <si>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</si>
  <si>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</si>
  <si>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</si>
  <si>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</si>
  <si>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</si>
  <si>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</si>
  <si>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</si>
  <si>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</si>
  <si>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</si>
  <si>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</si>
  <si>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</si>
  <si>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</si>
  <si>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</si>
  <si>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</si>
  <si>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</si>
  <si>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</si>
  <si>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</si>
  <si>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</si>
  <si>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</si>
  <si>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</si>
  <si>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</si>
  <si>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</si>
  <si>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</si>
  <si>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</si>
  <si>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</si>
  <si>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</si>
  <si>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</si>
  <si>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</si>
  <si>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</si>
  <si>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</si>
  <si>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</si>
  <si>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</si>
  <si>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</si>
  <si>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</si>
  <si>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</si>
  <si>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</si>
  <si>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</si>
  <si>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</si>
  <si>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</si>
  <si>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</si>
  <si>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</si>
  <si>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</si>
  <si>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</si>
  <si>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</si>
  <si>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</si>
  <si>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</si>
  <si>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</si>
  <si>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</si>
  <si>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</si>
  <si>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</si>
  <si>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</si>
  <si>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</si>
  <si>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</si>
  <si>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</si>
  <si>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</si>
  <si>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</si>
  <si>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</si>
  <si>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</si>
  <si>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</si>
  <si>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</si>
  <si>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</si>
  <si>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</si>
  <si>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</si>
  <si>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</si>
  <si>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</si>
  <si>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</si>
  <si>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</si>
  <si>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</si>
  <si>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</si>
  <si>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</si>
  <si>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</si>
  <si>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</si>
  <si>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</si>
  <si>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</si>
  <si>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</si>
  <si>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</si>
  <si>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</si>
  <si>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</si>
  <si>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</si>
  <si>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</si>
  <si>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</si>
  <si>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</si>
  <si>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</si>
  <si>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</si>
  <si>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</si>
  <si>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</si>
  <si>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</si>
  <si>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</si>
  <si>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</si>
  <si>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</si>
  <si>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</si>
  <si>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</si>
  <si>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</si>
  <si>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</si>
  <si>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</si>
  <si>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</si>
  <si>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</si>
  <si>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</si>
  <si>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</si>
  <si>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</si>
  <si>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</si>
  <si>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</si>
  <si>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</si>
  <si>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</si>
  <si>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</si>
  <si>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</si>
  <si>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</si>
  <si>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</si>
  <si>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</si>
  <si>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</si>
  <si>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</si>
  <si>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</si>
  <si>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</si>
  <si>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</si>
  <si>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</si>
  <si>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</si>
  <si>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</si>
  <si>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</si>
  <si>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</si>
  <si>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</si>
  <si>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</si>
  <si>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</si>
  <si>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</si>
  <si>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</si>
  <si>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</si>
  <si>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</si>
  <si>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</si>
  <si>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</si>
  <si>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</si>
  <si>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</si>
  <si>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</si>
  <si>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</si>
  <si>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</si>
  <si>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</si>
  <si>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</si>
  <si>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</si>
  <si>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</si>
  <si>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</si>
  <si>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</si>
  <si>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</si>
  <si>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</si>
  <si>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</si>
  <si>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</si>
  <si>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</si>
  <si>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</si>
  <si>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</si>
  <si>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</si>
  <si>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</si>
  <si>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</si>
  <si>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</si>
  <si>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</si>
  <si>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</si>
  <si>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</si>
  <si>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</si>
  <si>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</si>
  <si>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</si>
  <si>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</si>
  <si>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</si>
  <si>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</si>
  <si>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</si>
  <si>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</si>
  <si>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</si>
  <si>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</si>
  <si>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</si>
  <si>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</si>
  <si>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</si>
  <si>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</si>
  <si>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</si>
  <si>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</si>
  <si>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</si>
  <si>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</si>
  <si>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</si>
  <si>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</si>
  <si>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</si>
  <si>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</si>
  <si>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</si>
  <si>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</si>
  <si>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</si>
  <si>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</si>
  <si>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</si>
  <si>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</si>
  <si>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</si>
  <si>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</si>
  <si>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</si>
  <si>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</si>
  <si>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</si>
  <si>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</si>
  <si>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</si>
  <si>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</si>
  <si>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</si>
  <si>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</si>
  <si>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</si>
  <si>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</si>
  <si>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</si>
  <si>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</si>
  <si>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</si>
  <si>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</si>
  <si>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</si>
  <si>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</si>
  <si>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</si>
  <si>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</si>
  <si>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</si>
  <si>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</si>
  <si>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</si>
  <si>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</si>
  <si>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</si>
  <si>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</si>
  <si>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</si>
  <si>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</si>
  <si>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</si>
  <si>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</si>
  <si>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</si>
  <si>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</si>
  <si>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</si>
  <si>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</si>
  <si>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</si>
  <si>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</si>
  <si>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</si>
  <si>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</si>
  <si>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</si>
  <si>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</si>
  <si>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</si>
  <si>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</si>
  <si>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</si>
  <si>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</si>
  <si>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</si>
  <si>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</si>
  <si>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</si>
  <si>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</si>
  <si>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</si>
  <si>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</si>
  <si>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</si>
  <si>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</si>
  <si>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</si>
  <si>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</si>
  <si>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</si>
  <si>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</si>
  <si>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</si>
  <si>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</si>
  <si>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</si>
  <si>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</si>
  <si>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</si>
  <si>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</si>
  <si>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</si>
  <si>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</si>
  <si>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</si>
  <si>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</si>
  <si>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</si>
  <si>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</si>
  <si>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</si>
  <si>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</si>
  <si>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</si>
  <si>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</si>
  <si>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</si>
  <si>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</si>
  <si>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</si>
  <si>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</si>
  <si>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</si>
  <si>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</si>
  <si>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</si>
  <si>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</si>
  <si>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</si>
  <si>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</si>
  <si>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</si>
  <si>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</si>
  <si>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</si>
  <si>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</si>
  <si>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</si>
  <si>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</si>
  <si>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</si>
  <si>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</si>
  <si>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</si>
  <si>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</si>
  <si>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</si>
  <si>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</si>
  <si>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</si>
  <si>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</si>
  <si>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</si>
  <si>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</si>
  <si>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</si>
  <si>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</si>
  <si>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</si>
  <si>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</si>
  <si>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</si>
  <si>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</si>
  <si>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</si>
  <si>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</si>
  <si>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</si>
  <si>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</si>
  <si>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</si>
  <si>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</si>
  <si>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</si>
  <si>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</si>
  <si>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</si>
  <si>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</si>
  <si>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</si>
  <si>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</si>
  <si>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</si>
  <si>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</si>
  <si>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</si>
  <si>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</si>
  <si>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</si>
  <si>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</si>
  <si>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</si>
  <si>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</si>
  <si>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</si>
  <si>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</si>
  <si>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</si>
  <si>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</si>
  <si>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</si>
  <si>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</si>
  <si>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</si>
  <si>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</si>
  <si>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</si>
  <si>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</si>
  <si>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</si>
  <si>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</si>
  <si>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</si>
  <si>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</si>
  <si>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</si>
  <si>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</si>
  <si>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</si>
  <si>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</si>
  <si>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</si>
  <si>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</si>
  <si>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</si>
  <si>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</si>
  <si>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</si>
  <si>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</si>
  <si>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</si>
  <si>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</si>
  <si>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</si>
  <si>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</si>
  <si>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</si>
  <si>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</si>
  <si>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</si>
  <si>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</si>
  <si>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</si>
  <si>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</si>
  <si>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</si>
  <si>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</si>
  <si>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</si>
  <si>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</si>
  <si>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</si>
  <si>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</si>
  <si>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</si>
  <si>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</si>
  <si>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</si>
  <si>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</si>
  <si>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</si>
  <si>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</si>
  <si>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</si>
  <si>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</si>
  <si>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</si>
  <si>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</si>
  <si>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</si>
  <si>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</si>
  <si>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</si>
  <si>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</si>
  <si>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</si>
  <si>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</si>
  <si>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</si>
  <si>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</si>
  <si>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</si>
  <si>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</si>
  <si>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</si>
  <si>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</si>
  <si>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</si>
  <si>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</si>
  <si>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</si>
  <si>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</si>
  <si>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</si>
  <si>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</si>
  <si>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</si>
  <si>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</si>
  <si>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</si>
  <si>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</si>
  <si>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</si>
  <si>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</si>
  <si>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</si>
  <si>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</si>
  <si>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</si>
  <si>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</si>
  <si>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</si>
  <si>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</si>
  <si>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</si>
  <si>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</si>
  <si>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</si>
  <si>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</si>
  <si>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</si>
  <si>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</si>
  <si>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</si>
  <si>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</si>
  <si>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</si>
  <si>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</si>
  <si>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</si>
  <si>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</si>
  <si>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</si>
  <si>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</si>
  <si>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</si>
  <si>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</si>
  <si>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</si>
  <si>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</si>
  <si>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</si>
  <si>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</si>
  <si>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</si>
  <si>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</si>
  <si>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</si>
  <si>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</si>
  <si>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</si>
  <si>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</si>
  <si>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</si>
  <si>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</si>
  <si>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</si>
  <si>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</si>
  <si>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</si>
  <si>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</si>
  <si>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</si>
  <si>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</si>
  <si>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</si>
  <si>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</si>
  <si>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</si>
  <si>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</si>
  <si>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</si>
  <si>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</si>
  <si>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</si>
  <si>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</si>
  <si>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</si>
  <si>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</si>
  <si>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</si>
  <si>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</si>
  <si>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</si>
  <si>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</si>
  <si>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</si>
  <si>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</si>
  <si>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</si>
  <si>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</si>
  <si>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</si>
  <si>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</si>
  <si>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</si>
  <si>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</si>
  <si>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</si>
  <si>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</si>
  <si>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</si>
  <si>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</si>
  <si>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</si>
  <si>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</si>
  <si>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</si>
  <si>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</si>
  <si>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</si>
  <si>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</si>
  <si>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</si>
  <si>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</si>
  <si>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</si>
  <si>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</si>
  <si>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</si>
  <si>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</si>
  <si>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</si>
  <si>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</si>
  <si>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</si>
  <si>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</si>
  <si>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</si>
  <si>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</si>
  <si>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</si>
  <si>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</si>
  <si>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</si>
  <si>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</si>
  <si>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</si>
  <si>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</si>
  <si>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</si>
  <si>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</si>
  <si>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</si>
  <si>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</si>
  <si>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</si>
  <si>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</si>
  <si>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</si>
  <si>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</si>
  <si>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</si>
  <si>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</si>
  <si>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</si>
  <si>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</si>
  <si>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</si>
  <si>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</si>
  <si>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</si>
  <si>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</si>
  <si>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</si>
  <si>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</si>
  <si>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</si>
  <si>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</si>
  <si>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</si>
  <si>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</si>
  <si>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</si>
  <si>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</si>
  <si>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</si>
  <si>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</si>
  <si>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</si>
  <si>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</si>
  <si>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</si>
  <si>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</si>
  <si>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</si>
  <si>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</si>
  <si>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</si>
  <si>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</si>
  <si>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</si>
  <si>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</si>
  <si>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</si>
  <si>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</si>
  <si>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</si>
  <si>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</si>
  <si>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</si>
  <si>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</si>
  <si>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</si>
  <si>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</si>
  <si>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</si>
  <si>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</si>
  <si>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</si>
  <si>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</si>
  <si>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</si>
  <si>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</si>
  <si>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</si>
  <si>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</si>
  <si>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</si>
  <si>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</si>
  <si>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</si>
  <si>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</si>
  <si>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</si>
  <si>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</si>
  <si>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</si>
  <si>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</si>
  <si>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</si>
  <si>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</si>
  <si>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</si>
  <si>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</si>
  <si>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</si>
  <si>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</si>
  <si>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</si>
  <si>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</si>
  <si>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</si>
  <si>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</si>
  <si>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</si>
  <si>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</si>
  <si>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</si>
  <si>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</si>
  <si>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</si>
  <si>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</si>
  <si>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</si>
  <si>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</si>
  <si>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</si>
  <si>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</si>
  <si>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</si>
  <si>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</si>
  <si>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</si>
  <si>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</si>
  <si>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</si>
  <si>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</si>
  <si>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</si>
  <si>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</si>
  <si>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</si>
  <si>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</si>
  <si>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</si>
  <si>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</si>
  <si>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</si>
  <si>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</si>
  <si>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</si>
  <si>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</si>
  <si>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</si>
  <si>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</si>
  <si>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</si>
  <si>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</si>
  <si>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</si>
  <si>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</si>
  <si>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</si>
  <si>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</si>
  <si>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</si>
  <si>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</si>
  <si>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</si>
  <si>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</si>
  <si>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</si>
  <si>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</si>
  <si>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</si>
  <si>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</si>
  <si>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</si>
  <si>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</si>
  <si>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</si>
  <si>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</si>
  <si>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</si>
  <si>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</si>
  <si>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</si>
  <si>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</si>
  <si>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</si>
  <si>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</si>
  <si>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</si>
  <si>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</si>
  <si>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</si>
  <si>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</si>
  <si>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</si>
  <si>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</si>
  <si>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</si>
  <si>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</si>
  <si>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</si>
  <si>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</si>
  <si>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</si>
  <si>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</si>
  <si>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</si>
  <si>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</si>
  <si>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</si>
  <si>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</si>
  <si>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</si>
  <si>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</si>
  <si>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</si>
  <si>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</si>
  <si>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</si>
  <si>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</si>
  <si>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</si>
  <si>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</si>
  <si>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</si>
  <si>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</si>
  <si>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</si>
  <si>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</si>
  <si>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</si>
  <si>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</si>
  <si>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</si>
  <si>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</si>
  <si>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</si>
  <si>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</si>
  <si>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</si>
  <si>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</si>
  <si>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</si>
  <si>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</si>
  <si>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</si>
  <si>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</si>
  <si>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</si>
  <si>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</si>
  <si>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</si>
  <si>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</si>
  <si>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</si>
  <si>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</si>
  <si>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</si>
  <si>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</si>
  <si>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</si>
  <si>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</si>
  <si>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</si>
  <si>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</si>
  <si>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</si>
  <si>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</si>
  <si>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</si>
  <si>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</si>
  <si>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</si>
  <si>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</si>
  <si>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</si>
  <si>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</si>
  <si>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</si>
  <si>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</si>
  <si>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</si>
  <si>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</si>
  <si>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</si>
  <si>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</si>
  <si>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</si>
  <si>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</si>
  <si>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</si>
  <si>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</si>
  <si>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</si>
  <si>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</si>
  <si>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</si>
  <si>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</si>
  <si>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</si>
  <si>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</si>
  <si>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</si>
  <si>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</si>
  <si>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</si>
  <si>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</si>
  <si>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</si>
  <si>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</si>
  <si>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</si>
  <si>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</si>
  <si>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</si>
  <si>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</si>
  <si>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</si>
  <si>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</si>
  <si>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</si>
  <si>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</si>
  <si>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</si>
  <si>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</si>
  <si>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</si>
  <si>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</si>
  <si>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</si>
  <si>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</si>
  <si>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</si>
  <si>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</si>
  <si>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</si>
  <si>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</si>
  <si>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</si>
  <si>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</si>
  <si>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</si>
  <si>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</si>
  <si>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</si>
  <si>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</si>
  <si>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</si>
  <si>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</si>
  <si>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</si>
  <si>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</si>
  <si>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</si>
  <si>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</si>
  <si>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</si>
  <si>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</si>
  <si>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</si>
  <si>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</si>
  <si>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</si>
  <si>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</si>
  <si>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</si>
  <si>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</si>
  <si>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</si>
  <si>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</si>
  <si>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</si>
  <si>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</si>
  <si>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</si>
  <si>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</si>
  <si>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</si>
  <si>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</si>
  <si>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</si>
  <si>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</si>
  <si>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</si>
  <si>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</si>
  <si>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</si>
  <si>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</si>
  <si>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</si>
  <si>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</si>
  <si>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</si>
  <si>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</si>
  <si>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</si>
  <si>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</si>
  <si>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</si>
  <si>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</si>
  <si>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</si>
  <si>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</si>
  <si>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</si>
  <si>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</si>
  <si>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</si>
  <si>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</si>
  <si>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</si>
  <si>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</si>
  <si>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</si>
  <si>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</si>
  <si>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</si>
  <si>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</si>
  <si>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</si>
  <si>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</si>
  <si>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</si>
  <si>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</si>
  <si>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</si>
  <si>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</si>
  <si>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</si>
  <si>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</si>
  <si>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</si>
  <si>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</si>
  <si>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</si>
  <si>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</si>
  <si>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</si>
  <si>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</si>
  <si>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</si>
  <si>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</si>
  <si>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</si>
  <si>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</si>
  <si>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</si>
  <si>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</si>
  <si>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</si>
  <si>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</si>
  <si>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</si>
  <si>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</si>
  <si>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</si>
  <si>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</si>
  <si>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</si>
  <si>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</si>
  <si>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</si>
  <si>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</si>
  <si>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</si>
  <si>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</si>
  <si>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</si>
  <si>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</si>
  <si>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</si>
  <si>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</si>
  <si>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</si>
  <si>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</si>
  <si>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</si>
  <si>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</si>
  <si>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</si>
  <si>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</si>
  <si>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</si>
  <si>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</si>
  <si>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</si>
  <si>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</si>
  <si>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</si>
  <si>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</si>
  <si>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</si>
  <si>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</si>
  <si>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</si>
  <si>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</si>
  <si>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</si>
  <si>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</si>
  <si>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</si>
  <si>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</si>
  <si>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</si>
  <si>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</si>
  <si>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</si>
  <si>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</si>
  <si>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</si>
  <si>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</si>
  <si>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</si>
  <si>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</si>
  <si>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</si>
  <si>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</si>
  <si>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</si>
  <si>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</si>
  <si>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</si>
  <si>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</si>
  <si>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</si>
  <si>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</si>
  <si>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</si>
  <si>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</si>
  <si>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</si>
  <si>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</si>
  <si>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</si>
  <si>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</si>
  <si>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</si>
  <si>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</si>
  <si>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</si>
  <si>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</si>
  <si>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</si>
  <si>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</si>
  <si>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</si>
  <si>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</si>
  <si>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</si>
  <si>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</si>
  <si>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</si>
  <si>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</si>
  <si>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</si>
  <si>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</si>
  <si>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</si>
  <si>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</si>
  <si>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</si>
  <si>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</si>
  <si>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</si>
  <si>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</si>
  <si>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</si>
  <si>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</si>
  <si>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</si>
  <si>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</si>
  <si>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</si>
  <si>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</si>
  <si>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</si>
  <si>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</si>
  <si>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</si>
  <si>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</si>
  <si>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</si>
  <si>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</si>
  <si>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</si>
  <si>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</si>
  <si>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</si>
  <si>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</si>
  <si>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</si>
  <si>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</si>
  <si>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</si>
  <si>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</si>
  <si>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</si>
  <si>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</si>
  <si>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</si>
  <si>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</si>
  <si>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</si>
  <si>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</si>
  <si>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</si>
  <si>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</si>
  <si>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</si>
  <si>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</si>
  <si>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</si>
  <si>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</si>
  <si>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</si>
  <si>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</si>
  <si>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</si>
  <si>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</si>
  <si>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</si>
  <si>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</si>
  <si>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</si>
  <si>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</si>
  <si>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</si>
  <si>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</si>
  <si>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</si>
  <si>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</si>
  <si>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</si>
  <si>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</si>
  <si>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</si>
  <si>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</si>
  <si>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</si>
  <si>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</si>
  <si>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</si>
  <si>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</si>
  <si>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</si>
  <si>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</si>
  <si>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</si>
  <si>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</si>
  <si>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</si>
  <si>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</si>
  <si>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</si>
  <si>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</si>
  <si>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</si>
  <si>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</si>
  <si>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</si>
  <si>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</si>
  <si>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</si>
  <si>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</si>
  <si>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</si>
  <si>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</si>
  <si>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</si>
  <si>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</si>
  <si>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</si>
  <si>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</si>
  <si>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</si>
  <si>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</si>
  <si>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</si>
  <si>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</si>
  <si>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</si>
  <si>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</si>
  <si>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</si>
  <si>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</si>
  <si>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</si>
  <si>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</si>
  <si>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</si>
  <si>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</si>
  <si>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</si>
  <si>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</si>
  <si>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</si>
  <si>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</si>
  <si>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</si>
  <si>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</si>
  <si>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</si>
  <si>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</si>
  <si>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</si>
  <si>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</si>
  <si>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</si>
  <si>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</si>
  <si>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</si>
  <si>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</si>
  <si>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</si>
  <si>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</si>
  <si>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</si>
  <si>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</si>
  <si>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</si>
  <si>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</si>
  <si>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</si>
  <si>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</si>
  <si>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</si>
  <si>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</si>
  <si>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</si>
  <si>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</si>
  <si>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</si>
  <si>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</si>
  <si>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</si>
  <si>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</si>
  <si>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</si>
  <si>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</si>
  <si>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</si>
  <si>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</si>
  <si>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</si>
  <si>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</si>
  <si>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</si>
  <si>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</si>
  <si>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</si>
  <si>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</si>
  <si>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</si>
  <si>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</si>
  <si>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</si>
  <si>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</si>
  <si>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</si>
  <si>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</si>
  <si>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</si>
  <si>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</si>
  <si>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</si>
  <si>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</si>
  <si>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</si>
  <si>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</si>
  <si>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</si>
  <si>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</si>
  <si>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</si>
  <si>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</si>
  <si>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</si>
  <si>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</si>
  <si>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</si>
  <si>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</si>
  <si>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</si>
  <si>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</si>
  <si>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</si>
  <si>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</si>
  <si>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</si>
  <si>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</si>
  <si>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</si>
  <si>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</si>
  <si>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</si>
  <si>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</si>
  <si>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</si>
  <si>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</si>
  <si>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</si>
  <si>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</si>
  <si>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</si>
  <si>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</si>
  <si>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</si>
  <si>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</si>
  <si>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</si>
  <si>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</si>
  <si>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</si>
  <si>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</si>
  <si>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</si>
  <si>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</si>
  <si>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</si>
  <si>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</si>
  <si>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</si>
  <si>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</si>
  <si>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</si>
  <si>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</si>
  <si>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</si>
  <si>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</si>
  <si>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</si>
  <si>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</si>
  <si>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</si>
  <si>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</si>
  <si>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</si>
  <si>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</si>
  <si>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</si>
  <si>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</si>
  <si>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</si>
  <si>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</si>
  <si>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</si>
  <si>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</si>
  <si>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</si>
  <si>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</si>
  <si>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</si>
  <si>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</si>
  <si>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</si>
  <si>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</si>
  <si>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</si>
  <si>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</si>
  <si>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</si>
  <si>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</si>
  <si>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</si>
  <si>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</si>
  <si>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</si>
  <si>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</si>
  <si>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</si>
  <si>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</si>
  <si>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</si>
  <si>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</si>
  <si>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</si>
  <si>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</si>
  <si>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</si>
  <si>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</si>
  <si>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</si>
  <si>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</si>
  <si>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</si>
  <si>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</si>
  <si>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</si>
  <si>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</si>
  <si>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</si>
  <si>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</si>
  <si>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</si>
  <si>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</si>
  <si>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</si>
  <si>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</si>
  <si>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</si>
  <si>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</si>
  <si>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</si>
  <si>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</si>
  <si>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</si>
  <si>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</si>
  <si>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</si>
  <si>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</si>
  <si>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</si>
  <si>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</si>
  <si>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</si>
  <si>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</si>
  <si>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</si>
  <si>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</si>
  <si>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</si>
  <si>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</si>
  <si>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</si>
  <si>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</si>
  <si>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</si>
  <si>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</si>
  <si>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</si>
  <si>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</si>
  <si>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</si>
  <si>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</si>
  <si>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</si>
  <si>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</si>
  <si>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</si>
  <si>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</si>
  <si>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</si>
  <si>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</si>
  <si>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</si>
  <si>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</si>
  <si>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</si>
  <si>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</si>
  <si>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</si>
  <si>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</si>
  <si>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</si>
  <si>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</si>
  <si>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</si>
  <si>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</si>
  <si>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</si>
  <si>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</si>
  <si>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</si>
  <si>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</si>
  <si>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</si>
  <si>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</si>
  <si>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</si>
  <si>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</si>
  <si>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</si>
  <si>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</si>
  <si>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</si>
  <si>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</si>
  <si>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</si>
  <si>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</si>
  <si>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</si>
  <si>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</si>
  <si>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</si>
  <si>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</si>
  <si>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</si>
  <si>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</si>
  <si>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</si>
  <si>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</si>
  <si>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</si>
  <si>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</si>
  <si>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</si>
  <si>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</si>
  <si>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</si>
  <si>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</si>
  <si>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</si>
  <si>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</si>
  <si>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</si>
  <si>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</si>
  <si>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</si>
  <si>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</si>
  <si>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</si>
  <si>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</si>
  <si>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</si>
  <si>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</si>
  <si>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</si>
  <si>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</si>
  <si>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</si>
  <si>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</si>
  <si>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</si>
  <si>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</si>
  <si>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</si>
  <si>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</si>
  <si>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</si>
  <si>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</si>
  <si>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</si>
  <si>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</si>
  <si>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</si>
  <si>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</si>
  <si>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</si>
  <si>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</si>
  <si>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</si>
  <si>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</si>
  <si>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</si>
  <si>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</si>
  <si>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</si>
  <si>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</si>
  <si>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</si>
  <si>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</si>
  <si>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</si>
  <si>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</si>
  <si>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</si>
  <si>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</si>
  <si>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</si>
  <si>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</si>
  <si>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</si>
  <si>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</si>
  <si>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</si>
  <si>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</si>
  <si>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</si>
  <si>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</si>
  <si>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</si>
  <si>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</si>
  <si>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</si>
  <si>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</si>
  <si>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</si>
  <si>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</si>
  <si>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</si>
  <si>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</si>
  <si>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</si>
  <si>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</si>
  <si>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</si>
  <si>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</si>
  <si>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</si>
  <si>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</si>
  <si>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</si>
  <si>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</si>
  <si>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</si>
  <si>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</si>
  <si>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</si>
  <si>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</si>
  <si>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</si>
  <si>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</si>
  <si>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</si>
  <si>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</si>
  <si>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</si>
  <si>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</si>
  <si>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</si>
  <si>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</si>
  <si>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</si>
  <si>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</si>
  <si>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</si>
  <si>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</si>
  <si>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</si>
  <si>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</si>
  <si>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</si>
  <si>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</si>
  <si>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</si>
  <si>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</si>
  <si>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</si>
  <si>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</si>
  <si>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</si>
  <si>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</si>
  <si>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</si>
  <si>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</si>
  <si>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</si>
  <si>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</si>
  <si>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</si>
  <si>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</si>
  <si>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</si>
  <si>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</si>
  <si>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</si>
  <si>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</si>
  <si>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</si>
  <si>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</si>
  <si>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</si>
  <si>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</si>
  <si>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</si>
  <si>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</si>
  <si>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</si>
  <si>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</si>
  <si>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</si>
  <si>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</si>
  <si>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</si>
  <si>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</si>
  <si>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</si>
  <si>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</si>
  <si>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</si>
  <si>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</si>
  <si>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</si>
  <si>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</si>
  <si>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</si>
  <si>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</si>
  <si>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</si>
  <si>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</si>
  <si>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</si>
  <si>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</si>
  <si>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</si>
  <si>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</si>
  <si>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</si>
  <si>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</si>
  <si>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</si>
  <si>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</si>
  <si>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</si>
  <si>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</si>
  <si>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</si>
  <si>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</si>
  <si>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</si>
  <si>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</si>
  <si>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</si>
  <si>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</si>
  <si>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</si>
  <si>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</si>
  <si>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</si>
  <si>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</si>
  <si>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</si>
  <si>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</si>
  <si>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</si>
  <si>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</si>
  <si>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</si>
  <si>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</si>
  <si>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</si>
  <si>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</si>
  <si>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</si>
  <si>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</si>
  <si>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</si>
  <si>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</si>
  <si>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</si>
  <si>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</si>
  <si>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</si>
  <si>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</si>
  <si>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</si>
  <si>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</si>
  <si>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</si>
  <si>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</si>
  <si>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</si>
  <si>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</si>
  <si>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</si>
  <si>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</si>
  <si>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</si>
  <si>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</si>
  <si>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</si>
  <si>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</si>
  <si>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</si>
  <si>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</si>
  <si>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</si>
  <si>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</si>
  <si>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</si>
  <si>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</si>
  <si>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</si>
  <si>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</si>
  <si>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</si>
  <si>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</si>
  <si>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</si>
  <si>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</si>
  <si>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</si>
  <si>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</si>
  <si>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</si>
  <si>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</si>
  <si>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</si>
  <si>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</si>
  <si>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</si>
  <si>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</si>
  <si>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</si>
  <si>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</si>
  <si>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</si>
  <si>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</si>
  <si>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</si>
  <si>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</si>
  <si>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</si>
  <si>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</si>
  <si>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</si>
  <si>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</si>
  <si>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</si>
  <si>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</si>
  <si>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</si>
  <si>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</si>
  <si>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</si>
  <si>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</si>
  <si>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</si>
  <si>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</si>
  <si>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</si>
  <si>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</si>
  <si>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</si>
  <si>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</si>
  <si>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</si>
  <si>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</si>
  <si>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</si>
  <si>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</si>
  <si>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</si>
  <si>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</si>
  <si>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</si>
  <si>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</si>
  <si>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</si>
  <si>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</si>
  <si>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</si>
  <si>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</si>
  <si>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</si>
  <si>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</si>
  <si>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</si>
  <si>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</si>
  <si>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</si>
  <si>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</si>
  <si>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</si>
  <si>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</si>
  <si>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</si>
  <si>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</si>
  <si>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</si>
  <si>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</si>
  <si>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</si>
  <si>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</si>
  <si>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</si>
  <si>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</si>
  <si>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</si>
  <si>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</si>
  <si>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</si>
  <si>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</si>
  <si>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</si>
  <si>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</si>
  <si>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</si>
  <si>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</si>
  <si>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</si>
  <si>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</si>
  <si>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</si>
  <si>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</si>
  <si>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</si>
  <si>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</si>
  <si>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</si>
  <si>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</si>
  <si>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</si>
  <si>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</si>
  <si>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</si>
  <si>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</si>
  <si>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</si>
  <si>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</si>
  <si>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</si>
  <si>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</si>
  <si>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</si>
  <si>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</si>
  <si>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</si>
  <si>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</si>
  <si>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</si>
  <si>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</si>
  <si>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</si>
  <si>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</si>
  <si>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</si>
  <si>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</si>
  <si>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</si>
  <si>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</si>
  <si>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</si>
  <si>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</si>
  <si>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</si>
  <si>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</si>
  <si>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</si>
  <si>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</si>
  <si>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</si>
  <si>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</si>
  <si>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</si>
  <si>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</si>
  <si>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</si>
  <si>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</si>
  <si>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</si>
  <si>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</si>
  <si>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</si>
  <si>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</si>
  <si>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</si>
  <si>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</si>
  <si>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</si>
  <si>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</si>
  <si>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</si>
  <si>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</si>
  <si>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</si>
  <si>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</si>
  <si>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</si>
  <si>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</si>
  <si>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</si>
  <si>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</si>
  <si>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</si>
  <si>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</si>
  <si>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</si>
  <si>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</si>
  <si>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</si>
  <si>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</si>
  <si>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</si>
  <si>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</si>
  <si>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</si>
  <si>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</si>
  <si>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</si>
  <si>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</si>
  <si>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</si>
  <si>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</si>
  <si>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</si>
  <si>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</si>
  <si>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</si>
  <si>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</si>
  <si>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</si>
  <si>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</si>
  <si>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</si>
  <si>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</si>
  <si>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</si>
  <si>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</si>
  <si>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</si>
  <si>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</si>
  <si>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</si>
  <si>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</si>
  <si>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</si>
  <si>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</si>
  <si>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</si>
  <si>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</si>
  <si>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</si>
  <si>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</si>
  <si>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</si>
  <si>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</si>
  <si>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</si>
  <si>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</si>
  <si>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</si>
  <si>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</si>
  <si>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</si>
  <si>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</si>
  <si>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</si>
  <si>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</si>
  <si>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</si>
  <si>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</si>
  <si>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</si>
  <si>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</si>
  <si>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</si>
  <si>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</si>
  <si>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</si>
  <si>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</si>
  <si>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</si>
  <si>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</si>
  <si>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</si>
  <si>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</si>
  <si>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</si>
  <si>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</si>
  <si>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</si>
  <si>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</si>
  <si>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</si>
  <si>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</si>
  <si>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</si>
  <si>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</si>
  <si>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</si>
  <si>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</si>
  <si>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</si>
  <si>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</si>
  <si>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</si>
  <si>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</si>
  <si>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</si>
  <si>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</si>
  <si>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</si>
  <si>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</si>
  <si>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</si>
  <si>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</si>
  <si>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</si>
  <si>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</si>
  <si>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</si>
  <si>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</si>
  <si>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</si>
  <si>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</si>
  <si>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</si>
  <si>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</si>
  <si>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</si>
  <si>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</si>
  <si>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</si>
  <si>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</si>
  <si>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</si>
  <si>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</si>
  <si>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</si>
  <si>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</si>
  <si>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</si>
  <si>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</si>
  <si>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</si>
  <si>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</si>
  <si>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</si>
  <si>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</si>
  <si>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</si>
  <si>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</si>
  <si>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</si>
  <si>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</si>
  <si>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</si>
  <si>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</si>
  <si>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</si>
  <si>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</si>
  <si>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</si>
  <si>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</si>
  <si>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</si>
  <si>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</si>
  <si>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</si>
  <si>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</si>
  <si>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</si>
  <si>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</si>
  <si>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</si>
  <si>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</si>
  <si>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</si>
  <si>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</si>
  <si>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</si>
  <si>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</si>
  <si>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</si>
  <si>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</si>
  <si>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</si>
  <si>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</si>
  <si>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</si>
  <si>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</si>
  <si>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</si>
  <si>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</si>
  <si>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</si>
  <si>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</si>
  <si>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</si>
  <si>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</si>
  <si>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</si>
  <si>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</si>
  <si>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</si>
  <si>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</si>
  <si>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</si>
  <si>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</si>
  <si>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</si>
  <si>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</si>
  <si>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</si>
  <si>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</si>
  <si>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</si>
  <si>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</si>
  <si>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</si>
  <si>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</si>
  <si>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</si>
  <si>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</si>
  <si>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</si>
  <si>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</si>
  <si>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</si>
  <si>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</si>
  <si>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</si>
  <si>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</si>
  <si>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</si>
  <si>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</si>
  <si>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</si>
  <si>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</si>
  <si>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</si>
  <si>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</si>
  <si>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</si>
  <si>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</si>
  <si>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</si>
  <si>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</si>
  <si>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</si>
  <si>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</si>
  <si>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</si>
  <si>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</si>
  <si>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</si>
  <si>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</si>
  <si>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</si>
  <si>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</si>
  <si>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</si>
  <si>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</si>
  <si>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</si>
  <si>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</si>
  <si>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</si>
  <si>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</si>
  <si>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</si>
  <si>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</si>
  <si>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</si>
  <si>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</si>
  <si>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</si>
  <si>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</si>
  <si>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</si>
  <si>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</si>
  <si>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</si>
  <si>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</si>
  <si>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</si>
  <si>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</si>
  <si>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</si>
  <si>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</si>
  <si>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</si>
  <si>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</si>
  <si>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</si>
  <si>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</si>
  <si>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</si>
  <si>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</si>
  <si>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</si>
  <si>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</si>
  <si>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</si>
  <si>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</si>
  <si>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</si>
  <si>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</si>
  <si>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</si>
  <si>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</si>
  <si>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</si>
  <si>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</si>
  <si>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</si>
  <si>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</si>
  <si>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</si>
  <si>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</si>
  <si>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</si>
  <si>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</si>
  <si>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</si>
  <si>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</si>
  <si>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</si>
  <si>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</si>
  <si>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</si>
  <si>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</si>
  <si>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</si>
  <si>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</si>
  <si>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</si>
  <si>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</si>
  <si>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</si>
  <si>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</si>
  <si>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</si>
  <si>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</si>
  <si>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</si>
  <si>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</si>
  <si>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</si>
  <si>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</si>
  <si>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</si>
  <si>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</si>
  <si>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</si>
  <si>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</si>
  <si>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</si>
  <si>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</si>
  <si>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</si>
  <si>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</si>
  <si>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</si>
  <si>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</si>
  <si>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</si>
  <si>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</si>
  <si>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</si>
  <si>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</si>
  <si>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</si>
  <si>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</si>
  <si>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</si>
  <si>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</si>
  <si>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</si>
  <si>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</si>
  <si>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</si>
  <si>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</si>
  <si>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</si>
  <si>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</si>
  <si>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</si>
  <si>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</si>
  <si>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</si>
  <si>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</si>
  <si>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</si>
  <si>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</si>
  <si>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</si>
  <si>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</si>
  <si>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</si>
  <si>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</si>
  <si>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</si>
  <si>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</si>
  <si>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</si>
  <si>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</si>
  <si>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</si>
  <si>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</si>
  <si>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</si>
  <si>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</si>
  <si>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</si>
  <si>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</si>
  <si>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</si>
  <si>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</si>
  <si>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</si>
  <si>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</si>
  <si>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</si>
  <si>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</si>
  <si>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</si>
  <si>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</si>
  <si>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</si>
  <si>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</si>
  <si>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</si>
  <si>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</si>
  <si>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</si>
  <si>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</si>
  <si>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</si>
  <si>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</si>
  <si>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</si>
  <si>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</si>
  <si>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</si>
  <si>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</si>
  <si>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</si>
  <si>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</si>
  <si>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</si>
  <si>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</si>
  <si>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</si>
  <si>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</si>
  <si>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</si>
  <si>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</si>
  <si>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</si>
  <si>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</si>
  <si>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</si>
  <si>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</si>
  <si>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</si>
  <si>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</si>
  <si>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</si>
  <si>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</si>
  <si>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</si>
  <si>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</si>
  <si>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</si>
  <si>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</si>
  <si>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</si>
  <si>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</si>
  <si>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</si>
  <si>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</si>
  <si>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</si>
  <si>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</si>
  <si>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</si>
  <si>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</si>
  <si>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</si>
  <si>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</si>
  <si>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</si>
  <si>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</si>
  <si>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</si>
  <si>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</si>
  <si>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</si>
  <si>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</si>
  <si>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</si>
  <si>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</si>
  <si>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</si>
  <si>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</si>
  <si>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</si>
  <si>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</si>
  <si>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</si>
  <si>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</si>
  <si>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</si>
  <si>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</si>
  <si>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</si>
  <si>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</si>
  <si>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</si>
  <si>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</si>
  <si>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</si>
  <si>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</si>
  <si>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</si>
  <si>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</si>
  <si>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</si>
  <si>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</si>
  <si>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</si>
  <si>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</si>
  <si>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</si>
  <si>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</si>
  <si>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</si>
  <si>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</si>
  <si>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</si>
  <si>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</si>
  <si>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</si>
  <si>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</si>
  <si>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</si>
  <si>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</si>
  <si>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</si>
  <si>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</si>
  <si>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</si>
  <si>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</si>
  <si>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</si>
  <si>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</si>
  <si>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</si>
  <si>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</si>
  <si>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</si>
  <si>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</si>
  <si>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</si>
  <si>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</si>
  <si>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</si>
  <si>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</si>
  <si>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</si>
  <si>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</si>
  <si>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</si>
  <si>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</si>
  <si>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</si>
  <si>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</si>
  <si>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</si>
  <si>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</si>
  <si>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</si>
  <si>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</si>
  <si>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</si>
  <si>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</si>
  <si>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</si>
  <si>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</si>
  <si>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</si>
  <si>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</si>
  <si>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</si>
  <si>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</si>
  <si>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</si>
  <si>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</si>
  <si>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</si>
  <si>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</si>
  <si>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</si>
  <si>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</si>
  <si>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</si>
  <si>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</si>
  <si>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</si>
  <si>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</si>
  <si>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</si>
  <si>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</si>
  <si>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</si>
  <si>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</si>
  <si>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</si>
  <si>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</si>
  <si>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</si>
  <si>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</si>
  <si>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</si>
  <si>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</si>
  <si>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</si>
  <si>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</si>
  <si>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</si>
  <si>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</si>
  <si>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</si>
  <si>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</si>
  <si>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</si>
  <si>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</si>
  <si>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</si>
  <si>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</si>
  <si>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</si>
  <si>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</si>
  <si>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</si>
  <si>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</si>
  <si>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</si>
  <si>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</si>
  <si>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</si>
  <si>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</si>
  <si>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</si>
  <si>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</si>
  <si>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</si>
  <si>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</si>
  <si>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</si>
  <si>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</si>
  <si>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</si>
  <si>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</si>
  <si>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</si>
  <si>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</si>
  <si>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</si>
  <si>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</si>
  <si>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</si>
  <si>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</si>
  <si>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</si>
  <si>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</si>
  <si>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</si>
  <si>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</si>
  <si>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</si>
  <si>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</si>
  <si>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</si>
  <si>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</si>
  <si>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</si>
  <si>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</si>
  <si>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</si>
  <si>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</si>
  <si>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</si>
  <si>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</si>
  <si>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</si>
  <si>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</si>
  <si>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</si>
  <si>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</si>
  <si>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</si>
  <si>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</si>
  <si>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</si>
  <si>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</si>
  <si>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</si>
  <si>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</si>
  <si>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</si>
  <si>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</si>
  <si>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</si>
  <si>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</si>
  <si>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</si>
  <si>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</si>
  <si>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</si>
  <si>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</si>
  <si>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</si>
  <si>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</si>
  <si>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</si>
  <si>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</si>
  <si>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</si>
  <si>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</si>
  <si>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</si>
  <si>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</si>
  <si>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</si>
  <si>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</si>
  <si>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</si>
  <si>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</si>
  <si>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</si>
  <si>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</si>
  <si>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</si>
  <si>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</si>
  <si>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</si>
  <si>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</si>
  <si>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</si>
  <si>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</si>
  <si>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</si>
  <si>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</si>
  <si>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</si>
  <si>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</si>
  <si>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</si>
  <si>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</si>
  <si>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</si>
  <si>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</si>
  <si>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</si>
  <si>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</si>
  <si>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</si>
  <si>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</si>
  <si>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</si>
  <si>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</si>
  <si>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</si>
  <si>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</si>
  <si>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</si>
  <si>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</si>
  <si>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</si>
  <si>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</si>
  <si>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</si>
  <si>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</si>
  <si>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</si>
  <si>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</si>
  <si>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</si>
  <si>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</si>
  <si>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</si>
  <si>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</si>
  <si>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</si>
  <si>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</si>
  <si>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</si>
  <si>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</si>
  <si>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</si>
  <si>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</si>
  <si>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</si>
  <si>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</si>
  <si>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</si>
  <si>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</si>
  <si>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</si>
  <si>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</si>
  <si>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</si>
  <si>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</si>
  <si>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</si>
  <si>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</si>
  <si>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</si>
  <si>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</si>
  <si>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</si>
  <si>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</si>
  <si>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</si>
  <si>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</si>
  <si>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</si>
  <si>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</si>
  <si>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</si>
  <si>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</si>
  <si>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</si>
  <si>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</si>
  <si>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</si>
  <si>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</si>
  <si>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</si>
  <si>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</si>
  <si>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</si>
  <si>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</si>
  <si>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</si>
  <si>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</si>
  <si>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</si>
  <si>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</si>
  <si>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</si>
  <si>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</si>
  <si>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</si>
  <si>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</si>
  <si>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</si>
  <si>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</si>
  <si>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</si>
  <si>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</si>
  <si>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</si>
  <si>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</si>
  <si>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</si>
  <si>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</si>
  <si>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</si>
  <si>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</si>
  <si>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</si>
  <si>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</si>
  <si>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</si>
  <si>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</si>
  <si>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</si>
  <si>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</si>
  <si>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</si>
  <si>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</si>
  <si>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</si>
  <si>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</si>
  <si>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</si>
  <si>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</si>
  <si>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</si>
  <si>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</si>
  <si>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</si>
  <si>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</si>
  <si>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</si>
  <si>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</si>
  <si>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</si>
  <si>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</si>
  <si>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</si>
  <si>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</si>
  <si>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</si>
  <si>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</si>
  <si>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</si>
  <si>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</si>
  <si>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</si>
  <si>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</si>
  <si>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</si>
  <si>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</si>
  <si>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</si>
  <si>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</si>
  <si>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</si>
  <si>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</si>
  <si>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</si>
  <si>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</si>
  <si>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</si>
  <si>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</si>
  <si>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</si>
  <si>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</si>
  <si>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</si>
  <si>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</si>
  <si>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</si>
  <si>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</si>
  <si>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</si>
  <si>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</si>
  <si>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</si>
  <si>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</si>
  <si>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</si>
  <si>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</si>
  <si>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</si>
  <si>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</si>
  <si>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</si>
  <si>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</si>
  <si>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</si>
  <si>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</si>
  <si>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</si>
  <si>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</si>
  <si>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</si>
  <si>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</si>
  <si>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</si>
  <si>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</si>
  <si>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</si>
  <si>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</si>
  <si>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</si>
  <si>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</si>
  <si>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</si>
  <si>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</si>
  <si>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</si>
  <si>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</si>
  <si>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</si>
  <si>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</si>
  <si>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</si>
  <si>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</si>
  <si>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</si>
  <si>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</si>
  <si>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</si>
  <si>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</si>
  <si>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</si>
  <si>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</si>
  <si>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</si>
  <si>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</si>
  <si>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</si>
  <si>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</si>
  <si>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</si>
  <si>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</si>
  <si>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</si>
  <si>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</si>
  <si>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</si>
  <si>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</si>
  <si>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</si>
  <si>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</si>
  <si>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</si>
  <si>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</si>
  <si>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</si>
  <si>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</si>
  <si>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</si>
  <si>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</si>
  <si>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</si>
  <si>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</si>
  <si>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</si>
  <si>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</si>
  <si>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</si>
  <si>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</si>
  <si>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</si>
  <si>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</si>
  <si>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</si>
  <si>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</si>
  <si>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</si>
  <si>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</si>
  <si>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</si>
  <si>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</si>
  <si>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</si>
  <si>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</si>
  <si>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</si>
  <si>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</si>
  <si>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</si>
  <si>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</si>
  <si>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</si>
  <si>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</si>
  <si>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</si>
  <si>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</si>
  <si>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</si>
  <si>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</si>
  <si>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</si>
  <si>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</si>
  <si>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</si>
  <si>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</si>
  <si>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</si>
  <si>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</si>
  <si>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</si>
  <si>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</si>
  <si>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</si>
  <si>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</si>
  <si>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</si>
  <si>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</si>
  <si>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</si>
  <si>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</si>
  <si>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</si>
  <si>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</si>
  <si>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</si>
  <si>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</si>
  <si>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</si>
  <si>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</si>
  <si>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</si>
  <si>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</si>
  <si>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</si>
  <si>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</si>
  <si>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</si>
  <si>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</si>
  <si>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</si>
  <si>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</si>
  <si>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</si>
  <si>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</si>
  <si>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</si>
  <si>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</si>
  <si>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</si>
  <si>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</si>
  <si>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</si>
  <si>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</si>
  <si>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</si>
  <si>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</si>
  <si>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</si>
  <si>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</si>
  <si>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</si>
  <si>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</si>
  <si>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</si>
  <si>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</si>
  <si>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</si>
  <si>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</si>
  <si>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</si>
  <si>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</si>
  <si>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</si>
  <si>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</si>
  <si>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</si>
  <si>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</si>
  <si>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</si>
  <si>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</si>
  <si>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</si>
  <si>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</si>
  <si>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</si>
  <si>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</si>
  <si>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</si>
  <si>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</si>
  <si>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</si>
  <si>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</si>
  <si>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</si>
  <si>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</si>
  <si>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</si>
  <si>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</si>
  <si>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</si>
  <si>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</si>
  <si>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</si>
  <si>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</si>
  <si>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</si>
  <si>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</si>
  <si>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</si>
  <si>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</si>
  <si>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</si>
  <si>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</si>
  <si>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</si>
  <si>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</si>
  <si>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</si>
  <si>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</si>
  <si>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</si>
  <si>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</si>
  <si>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</si>
  <si>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</si>
  <si>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</si>
  <si>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</si>
  <si>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</si>
  <si>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</si>
  <si>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</si>
  <si>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</si>
  <si>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</si>
  <si>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</si>
  <si>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</si>
  <si>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</si>
  <si>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</si>
  <si>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</si>
  <si>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</si>
  <si>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</si>
  <si>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</si>
  <si>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</si>
  <si>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</si>
  <si>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</si>
  <si>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</si>
  <si>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</si>
  <si>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</si>
  <si>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</si>
  <si>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</si>
  <si>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</si>
  <si>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</si>
  <si>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</si>
  <si>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</si>
  <si>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</si>
  <si>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</si>
  <si>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</si>
  <si>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</si>
  <si>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</si>
  <si>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</si>
  <si>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</si>
  <si>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</si>
  <si>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</si>
  <si>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</si>
  <si>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</si>
  <si>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</si>
  <si>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</si>
  <si>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</si>
  <si>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</si>
  <si>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</si>
  <si>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</si>
  <si>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</si>
  <si>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</si>
  <si>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</si>
  <si>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</si>
  <si>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</si>
  <si>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</si>
  <si>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</si>
  <si>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</si>
  <si>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</si>
  <si>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</si>
  <si>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</si>
  <si>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</si>
  <si>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</si>
  <si>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</si>
  <si>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</si>
  <si>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</si>
  <si>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</si>
  <si>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</si>
  <si>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</si>
  <si>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</si>
  <si>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</si>
  <si>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</si>
  <si>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</si>
  <si>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</si>
  <si>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</si>
  <si>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</si>
  <si>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</si>
  <si>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</si>
  <si>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</si>
  <si>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</si>
  <si>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</si>
  <si>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</si>
  <si>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</si>
  <si>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</si>
  <si>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</si>
  <si>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</si>
  <si>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</si>
  <si>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</si>
  <si>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</si>
  <si>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</si>
  <si>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</si>
  <si>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</si>
  <si>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</si>
  <si>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</si>
  <si>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</si>
  <si>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</si>
  <si>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</si>
  <si>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</si>
  <si>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</si>
  <si>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</si>
  <si>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</si>
  <si>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</si>
  <si>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</si>
  <si>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</si>
  <si>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</si>
  <si>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</si>
  <si>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</si>
  <si>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</si>
  <si>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</si>
  <si>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</si>
  <si>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</si>
  <si>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</si>
  <si>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</si>
  <si>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</si>
  <si>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</si>
  <si>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</si>
  <si>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</si>
  <si>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</si>
  <si>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</si>
  <si>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</si>
  <si>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</si>
  <si>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</si>
  <si>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</si>
  <si>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</si>
  <si>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</si>
  <si>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</si>
  <si>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</si>
  <si>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</si>
  <si>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</si>
  <si>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</si>
  <si>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</si>
  <si>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</si>
  <si>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</si>
  <si>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</si>
  <si>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</si>
  <si>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</si>
  <si>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</si>
  <si>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</si>
  <si>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</si>
  <si>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</si>
  <si>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</si>
  <si>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</si>
  <si>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</si>
  <si>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</si>
  <si>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</si>
  <si>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</si>
  <si>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</si>
  <si>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</si>
  <si>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</si>
  <si>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</si>
  <si>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</si>
  <si>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</si>
  <si>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</si>
  <si>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</si>
  <si>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</si>
  <si>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</si>
  <si>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</si>
  <si>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</si>
  <si>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</si>
  <si>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</si>
  <si>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</si>
  <si>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</si>
  <si>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</si>
  <si>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</si>
  <si>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</si>
  <si>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</si>
  <si>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</si>
  <si>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</si>
  <si>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</si>
  <si>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</si>
  <si>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</si>
  <si>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</si>
  <si>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</si>
  <si>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</si>
  <si>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</si>
  <si>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</si>
  <si>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</si>
  <si>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</si>
  <si>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</si>
  <si>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</si>
  <si>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</si>
  <si>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</si>
  <si>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</si>
  <si>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</si>
  <si>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</si>
  <si>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</si>
  <si>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</si>
  <si>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</si>
  <si>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</si>
  <si>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</si>
  <si>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</si>
  <si>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</si>
  <si>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</si>
  <si>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</si>
  <si>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</si>
  <si>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</si>
  <si>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</si>
  <si>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</si>
  <si>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</si>
  <si>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</si>
  <si>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</si>
  <si>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</si>
  <si>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</si>
  <si>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</si>
  <si>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</si>
  <si>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</si>
  <si>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</si>
  <si>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</si>
  <si>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</si>
  <si>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</si>
  <si>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</si>
  <si>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</si>
  <si>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</si>
  <si>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</si>
  <si>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</si>
  <si>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</si>
  <si>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</si>
  <si>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</si>
  <si>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</si>
  <si>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</si>
  <si>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</si>
  <si>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</si>
  <si>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</si>
  <si>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</si>
  <si>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</si>
  <si>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</si>
  <si>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</si>
  <si>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</si>
  <si>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</si>
  <si>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</si>
  <si>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</si>
  <si>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</si>
  <si>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</si>
  <si>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</si>
  <si>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</si>
  <si>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</si>
  <si>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</si>
  <si>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</si>
  <si>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</si>
  <si>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</si>
  <si>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</si>
  <si>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</si>
  <si>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</si>
  <si>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</si>
  <si>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</si>
  <si>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</si>
  <si>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</si>
  <si>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</si>
  <si>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</si>
  <si>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</si>
  <si>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</si>
  <si>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</si>
  <si>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</si>
  <si>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</si>
  <si>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</si>
  <si>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</si>
  <si>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</si>
  <si>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</si>
  <si>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</si>
  <si>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</si>
  <si>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</si>
  <si>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</si>
  <si>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</si>
  <si>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</si>
  <si>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</si>
  <si>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</si>
  <si>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</si>
  <si>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</si>
  <si>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</si>
  <si>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</si>
  <si>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</si>
  <si>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</si>
  <si>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</si>
  <si>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</si>
  <si>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</si>
  <si>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</si>
  <si>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</si>
  <si>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</si>
  <si>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</si>
  <si>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</si>
  <si>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</si>
  <si>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</si>
  <si>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</si>
  <si>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</si>
  <si>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</si>
  <si>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</si>
  <si>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</si>
  <si>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</si>
  <si>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</si>
  <si>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</si>
  <si>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</si>
  <si>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</si>
  <si>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</si>
  <si>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</si>
  <si>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</si>
  <si>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</si>
  <si>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</si>
  <si>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</si>
  <si>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</si>
  <si>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</si>
  <si>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</si>
  <si>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</si>
  <si>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</si>
  <si>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</si>
  <si>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</si>
  <si>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</si>
  <si>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</si>
  <si>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</si>
  <si>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</si>
  <si>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</si>
  <si>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</si>
  <si>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</si>
  <si>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</si>
  <si>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</si>
  <si>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</si>
  <si>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</si>
  <si>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</si>
  <si>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</si>
  <si>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</si>
  <si>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</si>
  <si>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</si>
  <si>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</si>
  <si>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</si>
  <si>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</si>
  <si>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</si>
  <si>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</si>
  <si>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</si>
  <si>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</si>
  <si>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</si>
  <si>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</si>
  <si>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</si>
  <si>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</si>
  <si>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</si>
  <si>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</si>
  <si>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</si>
  <si>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</si>
  <si>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</si>
  <si>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</si>
  <si>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</si>
  <si>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</si>
  <si>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</si>
  <si>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</si>
  <si>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</si>
  <si>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</si>
  <si>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</si>
  <si>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</si>
  <si>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</si>
  <si>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</si>
  <si>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</si>
  <si>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</si>
  <si>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</si>
  <si>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</si>
  <si>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</si>
  <si>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</si>
  <si>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</si>
  <si>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</si>
  <si>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</si>
  <si>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</si>
  <si>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</si>
  <si>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</si>
  <si>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</si>
  <si>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</si>
  <si>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</si>
  <si>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</si>
  <si>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</si>
  <si>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</si>
  <si>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</si>
  <si>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</si>
  <si>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</si>
  <si>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</si>
  <si>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</si>
  <si>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</si>
  <si>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</si>
  <si>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</si>
  <si>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</si>
  <si>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</si>
  <si>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</si>
  <si>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</si>
  <si>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</si>
  <si>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</si>
  <si>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</si>
  <si>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</si>
  <si>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</si>
  <si>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</si>
  <si>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</si>
  <si>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</si>
  <si>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</si>
  <si>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</si>
  <si>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</si>
  <si>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</si>
  <si>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</si>
  <si>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</si>
  <si>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</si>
  <si>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</si>
  <si>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</si>
  <si>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</si>
  <si>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</si>
  <si>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</si>
  <si>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</si>
  <si>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</si>
  <si>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</si>
  <si>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</si>
  <si>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</si>
  <si>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</si>
  <si>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</si>
  <si>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</si>
  <si>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</si>
  <si>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</si>
  <si>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</si>
  <si>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</si>
  <si>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</si>
  <si>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</si>
  <si>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</si>
  <si>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</si>
  <si>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</si>
  <si>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</si>
  <si>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</si>
  <si>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</si>
  <si>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</si>
  <si>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</si>
  <si>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</si>
  <si>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</si>
  <si>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</si>
  <si>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</si>
  <si>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</si>
  <si>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</si>
  <si>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</si>
  <si>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</si>
  <si>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</si>
  <si>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</si>
  <si>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</si>
  <si>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</si>
  <si>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</si>
  <si>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</si>
  <si>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</si>
  <si>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</si>
  <si>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</si>
  <si>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</si>
  <si>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</si>
  <si>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</si>
  <si>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</si>
  <si>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</si>
  <si>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</si>
  <si>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</si>
  <si>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</si>
  <si>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</si>
  <si>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</si>
  <si>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</si>
  <si>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</si>
  <si>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</si>
  <si>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</si>
  <si>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</si>
  <si>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</si>
  <si>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</si>
  <si>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</si>
  <si>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</si>
  <si>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</si>
  <si>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</si>
  <si>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</si>
  <si>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</si>
  <si>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</si>
  <si>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</si>
  <si>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</si>
  <si>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</si>
  <si>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</si>
  <si>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</si>
  <si>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</si>
  <si>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</si>
  <si>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</si>
  <si>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</si>
  <si>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</si>
  <si>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</si>
  <si>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</si>
  <si>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</si>
  <si>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</si>
  <si>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</si>
  <si>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</si>
  <si>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</si>
  <si>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</si>
  <si>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</si>
  <si>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</si>
  <si>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</si>
  <si>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</si>
  <si>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</si>
  <si>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</si>
  <si>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</si>
  <si>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</si>
  <si>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</si>
  <si>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</si>
  <si>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</si>
  <si>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</si>
  <si>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</si>
  <si>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</si>
  <si>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</si>
  <si>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</si>
  <si>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</si>
  <si>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</si>
  <si>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</si>
  <si>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</si>
  <si>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</si>
  <si>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</si>
  <si>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</si>
  <si>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</si>
  <si>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</si>
  <si>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</si>
  <si>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</si>
  <si>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</si>
  <si>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</si>
  <si>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</si>
  <si>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</si>
  <si>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</si>
  <si>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</si>
  <si>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</si>
  <si>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</si>
  <si>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</si>
  <si>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</si>
  <si>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</si>
  <si>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</si>
  <si>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</si>
  <si>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</si>
  <si>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</si>
  <si>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</si>
  <si>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</si>
  <si>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</si>
  <si>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</si>
  <si>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</si>
  <si>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</si>
  <si>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</si>
  <si>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</si>
  <si>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</si>
  <si>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</si>
  <si>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</si>
  <si>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</si>
  <si>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</si>
  <si>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</si>
  <si>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</si>
  <si>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</si>
  <si>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</si>
  <si>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</si>
  <si>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</si>
  <si>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</si>
  <si>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</si>
  <si>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</si>
  <si>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</si>
  <si>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</si>
  <si>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</si>
  <si>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</si>
  <si>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</si>
  <si>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</si>
  <si>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</si>
  <si>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</si>
  <si>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</si>
  <si>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</si>
  <si>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</si>
  <si>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</si>
  <si>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</si>
  <si>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</si>
  <si>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</si>
  <si>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</si>
  <si>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</si>
  <si>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</si>
  <si>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</si>
  <si>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</si>
  <si>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</si>
  <si>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</si>
  <si>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</si>
  <si>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</si>
  <si>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</si>
  <si>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</si>
  <si>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</si>
  <si>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</si>
  <si>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</si>
  <si>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</si>
  <si>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</si>
  <si>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</si>
  <si>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</si>
  <si>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</si>
  <si>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</si>
  <si>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</si>
  <si>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</si>
  <si>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</si>
  <si>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</si>
  <si>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</si>
  <si>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</si>
  <si>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</si>
  <si>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</si>
  <si>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</si>
  <si>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</si>
  <si>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</si>
  <si>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</si>
  <si>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</si>
  <si>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</si>
  <si>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</si>
  <si>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</si>
  <si>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</si>
  <si>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</si>
  <si>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</si>
  <si>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</si>
  <si>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</si>
  <si>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</si>
  <si>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</si>
  <si>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</si>
  <si>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</si>
  <si>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</si>
  <si>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</si>
  <si>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</si>
  <si>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</si>
  <si>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</si>
  <si>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</si>
  <si>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</si>
  <si>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</si>
  <si>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</si>
  <si>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</si>
  <si>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</si>
  <si>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</si>
  <si>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</si>
  <si>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</si>
  <si>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</si>
  <si>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</si>
  <si>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</si>
  <si>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</si>
  <si>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</si>
  <si>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</si>
  <si>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</si>
  <si>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</si>
  <si>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</si>
  <si>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</si>
  <si>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</si>
  <si>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</si>
  <si>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</si>
  <si>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</si>
  <si>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</si>
  <si>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</si>
  <si>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</si>
  <si>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</si>
  <si>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</si>
  <si>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</si>
  <si>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</si>
  <si>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</si>
  <si>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</si>
  <si>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</si>
  <si>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</si>
  <si>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</si>
  <si>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</si>
  <si>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</si>
  <si>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</si>
  <si>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</si>
  <si>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</si>
  <si>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</si>
  <si>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</si>
  <si>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</si>
  <si>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</si>
  <si>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</si>
  <si>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</si>
  <si>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</si>
  <si>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</si>
  <si>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</si>
  <si>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</si>
  <si>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</si>
  <si>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</si>
  <si>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</si>
  <si>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</si>
  <si>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</si>
  <si>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</si>
  <si>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</si>
  <si>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</si>
  <si>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</si>
  <si>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</si>
  <si>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</si>
  <si>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</si>
  <si>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</si>
  <si>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</si>
  <si>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</si>
  <si>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</si>
  <si>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</si>
  <si>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</si>
  <si>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</si>
  <si>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</si>
  <si>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</si>
  <si>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</si>
  <si>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</si>
  <si>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</si>
  <si>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</si>
  <si>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</si>
  <si>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</si>
  <si>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</si>
  <si>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</si>
  <si>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</si>
  <si>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</si>
  <si>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</si>
  <si>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</si>
  <si>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</si>
  <si>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</si>
  <si>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</si>
  <si>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</si>
  <si>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</si>
  <si>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</si>
  <si>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</si>
  <si>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</si>
  <si>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</si>
  <si>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</si>
  <si>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</si>
  <si>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</si>
  <si>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</si>
  <si>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</si>
  <si>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</si>
  <si>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</si>
  <si>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</si>
  <si>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</si>
  <si>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</si>
  <si>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</si>
  <si>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</si>
  <si>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</si>
  <si>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</si>
  <si>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</si>
  <si>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</si>
  <si>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</si>
  <si>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</si>
  <si>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</si>
  <si>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</si>
  <si>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</si>
  <si>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</si>
  <si>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</si>
  <si>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</si>
  <si>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</si>
  <si>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</si>
  <si>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</si>
  <si>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</si>
  <si>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</si>
  <si>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</si>
  <si>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</si>
  <si>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</si>
  <si>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</si>
  <si>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</si>
  <si>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</si>
  <si>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</si>
  <si>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</si>
  <si>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</si>
  <si>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</si>
  <si>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</si>
  <si>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</si>
  <si>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</si>
  <si>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</si>
  <si>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</si>
  <si>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</si>
  <si>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</si>
  <si>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</si>
  <si>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</si>
  <si>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</si>
  <si>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</si>
  <si>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</si>
  <si>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</si>
  <si>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</si>
  <si>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</si>
  <si>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</si>
  <si>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</si>
  <si>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</si>
  <si>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</si>
  <si>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</si>
  <si>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</si>
  <si>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</si>
  <si>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</si>
  <si>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</si>
  <si>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</si>
  <si>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</si>
  <si>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</si>
  <si>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</si>
  <si>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</si>
  <si>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</si>
  <si>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</si>
  <si>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</si>
  <si>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</si>
  <si>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</si>
  <si>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</si>
  <si>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</si>
  <si>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</si>
  <si>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</si>
  <si>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</si>
  <si>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</si>
  <si>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</si>
  <si>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</si>
  <si>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</si>
  <si>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</si>
  <si>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</si>
  <si>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</si>
  <si>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</si>
  <si>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</si>
  <si>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</si>
  <si>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</si>
  <si>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</si>
  <si>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</si>
  <si>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</si>
  <si>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</si>
  <si>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</si>
  <si>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</si>
  <si>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</si>
  <si>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</si>
  <si>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</si>
  <si>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</si>
  <si>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</si>
  <si>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</si>
  <si>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</si>
  <si>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</si>
  <si>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</si>
  <si>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</si>
  <si>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</si>
  <si>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</si>
  <si>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</si>
  <si>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</si>
  <si>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</si>
  <si>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</si>
  <si>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</si>
  <si>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</si>
  <si>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</si>
  <si>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</si>
  <si>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</si>
  <si>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</si>
  <si>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</si>
  <si>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</si>
  <si>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</si>
  <si>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</si>
  <si>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</si>
  <si>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</si>
  <si>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</si>
  <si>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</si>
  <si>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</si>
  <si>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</si>
  <si>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</si>
  <si>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</si>
  <si>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</si>
  <si>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</si>
  <si>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</si>
  <si>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</si>
  <si>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</si>
  <si>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</si>
  <si>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</si>
  <si>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</si>
  <si>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</si>
  <si>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</si>
  <si>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</si>
  <si>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</si>
  <si>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</si>
  <si>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</si>
  <si>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</si>
  <si>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</si>
  <si>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</si>
  <si>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</si>
  <si>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</si>
  <si>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</si>
  <si>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</si>
  <si>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</si>
  <si>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</si>
  <si>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</si>
  <si>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</si>
  <si>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</si>
  <si>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</si>
  <si>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</si>
  <si>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</si>
  <si>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</si>
  <si>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</si>
  <si>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</si>
  <si>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</si>
  <si>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</si>
  <si>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</si>
  <si>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</si>
  <si>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</si>
  <si>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</si>
  <si>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</si>
  <si>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</si>
  <si>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</si>
  <si>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</si>
  <si>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</si>
  <si>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</si>
  <si>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</si>
  <si>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</si>
  <si>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</si>
  <si>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</si>
  <si>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</si>
  <si>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</si>
  <si>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</si>
  <si>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</si>
  <si>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</si>
  <si>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</si>
  <si>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</si>
  <si>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</si>
  <si>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</si>
  <si>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</si>
  <si>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</si>
  <si>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</si>
  <si>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</si>
  <si>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</si>
  <si>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</si>
  <si>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</si>
  <si>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</si>
  <si>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</si>
  <si>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</si>
  <si>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</si>
  <si>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</si>
  <si>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</si>
  <si>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</si>
  <si>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</si>
  <si>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</si>
  <si>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</si>
  <si>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</si>
  <si>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</si>
  <si>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</si>
  <si>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</si>
  <si>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</si>
  <si>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</si>
  <si>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</si>
  <si>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</si>
  <si>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</si>
  <si>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</si>
  <si>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</si>
  <si>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</si>
  <si>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</si>
  <si>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</si>
  <si>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</si>
  <si>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</si>
  <si>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</si>
  <si>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</si>
  <si>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</si>
  <si>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</si>
  <si>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</si>
  <si>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</si>
  <si>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</si>
  <si>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</si>
  <si>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</si>
  <si>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</si>
  <si>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</si>
  <si>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</si>
  <si>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</si>
  <si>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</si>
  <si>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</si>
  <si>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</si>
  <si>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</si>
  <si>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</si>
  <si>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</si>
  <si>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</si>
  <si>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</si>
  <si>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</si>
  <si>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</si>
  <si>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</si>
  <si>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</si>
  <si>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</si>
  <si>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</si>
  <si>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</si>
  <si>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</si>
  <si>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</si>
  <si>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</si>
  <si>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</si>
  <si>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</si>
  <si>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</si>
  <si>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</si>
  <si>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</si>
  <si>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</si>
  <si>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</si>
  <si>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</si>
  <si>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</si>
  <si>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</si>
  <si>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</si>
  <si>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</si>
  <si>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</si>
  <si>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</si>
  <si>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</si>
  <si>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</si>
  <si>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</si>
  <si>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</si>
  <si>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</si>
  <si>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</si>
  <si>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</si>
  <si>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</si>
  <si>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</si>
  <si>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</si>
  <si>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</si>
  <si>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</si>
  <si>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</si>
  <si>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</si>
  <si>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</si>
  <si>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</si>
  <si>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</si>
  <si>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</si>
  <si>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</si>
  <si>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</si>
  <si>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</si>
  <si>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</si>
  <si>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</si>
  <si>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</si>
  <si>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</si>
  <si>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</si>
  <si>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</si>
  <si>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</si>
  <si>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</si>
  <si>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</si>
  <si>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</si>
  <si>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</si>
  <si>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</si>
  <si>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</si>
  <si>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</si>
  <si>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</si>
  <si>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</si>
  <si>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</si>
  <si>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</si>
  <si>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</si>
  <si>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</si>
  <si>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</si>
  <si>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</si>
  <si>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</si>
  <si>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</si>
  <si>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</si>
  <si>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</si>
  <si>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</si>
  <si>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</si>
  <si>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</si>
  <si>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</si>
  <si>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</si>
  <si>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</si>
  <si>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</si>
  <si>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</si>
  <si>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</si>
  <si>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</si>
  <si>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</si>
  <si>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</si>
  <si>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</si>
  <si>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</si>
  <si>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</si>
  <si>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</si>
  <si>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</si>
  <si>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</si>
  <si>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</si>
  <si>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</si>
  <si>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</si>
  <si>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</si>
  <si>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</si>
  <si>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</si>
  <si>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</si>
  <si>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</si>
  <si>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</si>
  <si>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</si>
  <si>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</si>
  <si>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</si>
  <si>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</si>
  <si>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</si>
  <si>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</si>
  <si>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</si>
  <si>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</si>
  <si>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</si>
  <si>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</si>
  <si>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</si>
  <si>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</si>
  <si>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</si>
  <si>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</si>
  <si>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</si>
  <si>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</si>
  <si>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</si>
  <si>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</si>
  <si>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</si>
  <si>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</si>
  <si>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</si>
  <si>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</si>
  <si>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</si>
  <si>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</si>
  <si>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</si>
  <si>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</si>
  <si>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</si>
  <si>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</si>
  <si>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</si>
  <si>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</si>
  <si>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</si>
  <si>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</si>
  <si>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</si>
  <si>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</si>
  <si>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</si>
  <si>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</si>
  <si>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</si>
  <si>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</si>
  <si>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</si>
  <si>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</si>
  <si>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</si>
  <si>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</si>
  <si>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</si>
  <si>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</si>
  <si>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</si>
  <si>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</si>
  <si>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</si>
  <si>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</si>
  <si>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</si>
  <si>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</si>
  <si>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</si>
  <si>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</si>
  <si>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</si>
  <si>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</si>
  <si>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</si>
  <si>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</si>
  <si>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</si>
  <si>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</si>
  <si>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</si>
  <si>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</si>
  <si>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</si>
  <si>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</si>
  <si>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</si>
  <si>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</si>
  <si>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</si>
  <si>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</si>
  <si>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</si>
  <si>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</si>
  <si>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</si>
  <si>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</si>
  <si>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</si>
  <si>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</si>
  <si>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</si>
  <si>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</si>
  <si>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</si>
  <si>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</si>
  <si>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</si>
  <si>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</si>
  <si>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</si>
  <si>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</si>
  <si>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</si>
  <si>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</si>
  <si>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</si>
  <si>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</si>
  <si>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</si>
  <si>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</si>
  <si>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</si>
  <si>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</si>
  <si>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</si>
  <si>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</si>
  <si>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</si>
  <si>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</si>
  <si>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</si>
  <si>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</si>
  <si>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</si>
  <si>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</si>
  <si>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</si>
  <si>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</si>
  <si>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</si>
  <si>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</si>
  <si>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</si>
  <si>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</si>
  <si>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</si>
  <si>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</si>
  <si>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</si>
  <si>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</si>
  <si>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</si>
  <si>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</si>
  <si>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</si>
  <si>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</si>
  <si>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</si>
  <si>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</si>
  <si>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</si>
  <si>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</si>
  <si>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</si>
  <si>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</si>
  <si>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</si>
  <si>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</si>
  <si>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</si>
  <si>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</si>
  <si>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</si>
  <si>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</si>
  <si>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</si>
  <si>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</si>
  <si>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</si>
  <si>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</si>
  <si>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</si>
  <si>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</si>
  <si>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</si>
  <si>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</si>
  <si>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</si>
  <si>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</si>
  <si>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</si>
  <si>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</si>
  <si>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</si>
  <si>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</si>
  <si>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</si>
  <si>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</si>
  <si>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</si>
  <si>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</si>
  <si>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</si>
  <si>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</si>
  <si>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</si>
  <si>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</si>
  <si>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</si>
  <si>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</si>
  <si>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</si>
  <si>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</si>
  <si>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</si>
  <si>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</si>
  <si>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</si>
  <si>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</si>
  <si>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</si>
  <si>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</si>
  <si>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</si>
  <si>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</si>
  <si>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</si>
  <si>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</si>
  <si>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</si>
  <si>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</si>
  <si>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</si>
  <si>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</si>
  <si>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</si>
  <si>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</si>
  <si>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</si>
  <si>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</si>
  <si>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</si>
  <si>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</si>
  <si>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</si>
  <si>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</si>
  <si>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</si>
  <si>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</si>
  <si>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</si>
  <si>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</si>
  <si>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</si>
  <si>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</si>
  <si>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</si>
  <si>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</si>
  <si>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</si>
  <si>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</si>
  <si>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</si>
  <si>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</si>
  <si>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</si>
  <si>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</si>
  <si>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</si>
  <si>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</si>
  <si>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</si>
  <si>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</si>
  <si>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</si>
  <si>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</si>
  <si>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</si>
  <si>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</si>
  <si>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</si>
  <si>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</si>
  <si>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</si>
  <si>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</si>
  <si>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</si>
  <si>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</si>
  <si>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</si>
  <si>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</si>
  <si>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</si>
  <si>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</si>
  <si>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</si>
  <si>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</si>
  <si>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</si>
  <si>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</si>
  <si>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</si>
  <si>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</si>
  <si>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</si>
  <si>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</si>
  <si>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</si>
  <si>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</si>
  <si>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</si>
  <si>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</si>
  <si>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</si>
  <si>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</si>
  <si>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</si>
  <si>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</si>
  <si>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</si>
  <si>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</si>
  <si>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</si>
  <si>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</si>
  <si>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</si>
  <si>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</si>
  <si>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</si>
  <si>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</si>
  <si>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</si>
  <si>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</si>
  <si>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</si>
  <si>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</si>
  <si>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</si>
  <si>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</si>
  <si>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</si>
  <si>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</si>
  <si>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</si>
  <si>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</si>
  <si>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</si>
  <si>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</si>
  <si>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</si>
  <si>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</si>
  <si>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</si>
  <si>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</si>
  <si>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</si>
  <si>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</si>
  <si>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</si>
  <si>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</si>
  <si>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</si>
  <si>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</si>
  <si>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</si>
  <si>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</si>
  <si>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</si>
  <si>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</si>
  <si>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</si>
  <si>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</si>
  <si>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</si>
  <si>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</si>
  <si>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</si>
  <si>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</si>
  <si>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</si>
  <si>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</si>
  <si>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</si>
  <si>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</si>
  <si>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</si>
  <si>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</si>
  <si>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</si>
  <si>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</si>
  <si>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</si>
  <si>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</si>
  <si>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</si>
  <si>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</si>
  <si>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</si>
  <si>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</si>
  <si>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</si>
  <si>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</si>
  <si>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</si>
  <si>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</si>
  <si>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</si>
  <si>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</si>
  <si>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</si>
  <si>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</si>
  <si>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</si>
  <si>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</si>
  <si>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</si>
  <si>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</si>
  <si>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</si>
  <si>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</si>
  <si>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</si>
  <si>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</si>
  <si>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</si>
  <si>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</si>
  <si>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</si>
  <si>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</si>
  <si>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</si>
  <si>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</si>
  <si>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</si>
  <si>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</si>
  <si>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</si>
  <si>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</si>
  <si>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</si>
  <si>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</si>
  <si>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</si>
  <si>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</si>
  <si>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</si>
  <si>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</si>
  <si>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</si>
  <si>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</si>
  <si>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</si>
  <si>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</si>
  <si>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</si>
  <si>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</si>
  <si>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</si>
  <si>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</si>
  <si>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</si>
  <si>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</si>
  <si>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</si>
  <si>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</si>
  <si>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</si>
  <si>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</si>
  <si>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</si>
  <si>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</si>
  <si>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</si>
  <si>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</si>
  <si>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</si>
  <si>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</si>
  <si>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</si>
  <si>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</si>
  <si>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</si>
  <si>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</si>
  <si>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</si>
  <si>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</si>
  <si>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</si>
  <si>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</si>
  <si>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</si>
  <si>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</si>
  <si>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</si>
  <si>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</si>
  <si>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</si>
  <si>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</si>
  <si>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</si>
  <si>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</si>
  <si>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</si>
  <si>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</si>
  <si>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</si>
  <si>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</si>
  <si>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</si>
  <si>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</si>
  <si>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</si>
  <si>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</si>
  <si>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</si>
  <si>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</si>
  <si>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</si>
  <si>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</si>
  <si>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</si>
  <si>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</si>
  <si>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</si>
  <si>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</si>
  <si>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</si>
  <si>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</si>
  <si>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</si>
  <si>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</si>
  <si>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</si>
  <si>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</si>
  <si>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</si>
  <si>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</si>
  <si>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</si>
  <si>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</si>
  <si>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</si>
  <si>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</si>
  <si>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</si>
  <si>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</si>
  <si>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</si>
  <si>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</si>
  <si>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</si>
  <si>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</si>
  <si>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</si>
  <si>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</si>
  <si>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</si>
  <si>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</si>
  <si>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</si>
  <si>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</si>
  <si>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</si>
  <si>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</si>
  <si>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</si>
  <si>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</si>
  <si>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</si>
  <si>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</si>
  <si>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</si>
  <si>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</si>
  <si>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</si>
  <si>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</si>
  <si>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</si>
  <si>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</si>
  <si>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</si>
  <si>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</si>
  <si>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</si>
  <si>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</si>
  <si>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</si>
  <si>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</si>
  <si>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</si>
  <si>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</si>
  <si>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</si>
  <si>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</si>
  <si>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</si>
  <si>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</si>
  <si>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</si>
  <si>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</si>
  <si>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</si>
  <si>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</si>
  <si>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</si>
  <si>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</si>
  <si>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</si>
  <si>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</si>
  <si>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</si>
  <si>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</si>
  <si>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</si>
  <si>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</si>
  <si>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</si>
  <si>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</si>
  <si>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</si>
  <si>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</si>
  <si>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</si>
  <si>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</si>
  <si>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</si>
  <si>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</si>
  <si>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</si>
  <si>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</si>
  <si>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</si>
  <si>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</si>
  <si>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</si>
  <si>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</si>
  <si>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</si>
  <si>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</si>
  <si>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</si>
  <si>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</si>
  <si>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</si>
  <si>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</si>
  <si>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</si>
  <si>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</si>
  <si>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</si>
  <si>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</si>
  <si>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</si>
  <si>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</si>
  <si>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</si>
  <si>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</si>
  <si>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</si>
  <si>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</si>
  <si>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</si>
  <si>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</si>
  <si>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</si>
  <si>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</si>
  <si>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</si>
  <si>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</si>
  <si>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</si>
  <si>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</si>
  <si>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</si>
  <si>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</si>
  <si>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</si>
  <si>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</si>
  <si>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</si>
  <si>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</si>
  <si>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</si>
  <si>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</si>
  <si>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</si>
  <si>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</si>
  <si>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</si>
  <si>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</si>
  <si>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</si>
  <si>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</si>
  <si>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</si>
  <si>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</si>
  <si>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</si>
  <si>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</si>
  <si>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</si>
  <si>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</si>
  <si>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</si>
  <si>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</si>
  <si>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</si>
  <si>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</si>
  <si>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</si>
  <si>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</si>
  <si>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</si>
  <si>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</si>
  <si>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</si>
  <si>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</si>
  <si>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</si>
  <si>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</si>
  <si>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</si>
  <si>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</si>
  <si>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</si>
  <si>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</si>
  <si>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</si>
  <si>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</si>
  <si>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</si>
  <si>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</si>
  <si>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</si>
  <si>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</si>
  <si>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</si>
  <si>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</si>
  <si>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</si>
  <si>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</si>
  <si>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</si>
  <si>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</si>
  <si>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</si>
  <si>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</si>
  <si>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</si>
  <si>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</si>
  <si>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</si>
  <si>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</si>
  <si>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</si>
  <si>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</si>
  <si>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</si>
  <si>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</si>
  <si>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</si>
  <si>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</si>
  <si>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</si>
  <si>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</si>
  <si>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</si>
  <si>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</si>
  <si>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</si>
  <si>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</si>
  <si>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</si>
  <si>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</si>
  <si>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</si>
  <si>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</si>
  <si>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</si>
  <si>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</si>
  <si>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</si>
  <si>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</si>
  <si>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</si>
  <si>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</si>
  <si>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</si>
  <si>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</si>
  <si>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</si>
  <si>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</si>
  <si>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</si>
  <si>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</si>
  <si>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</si>
  <si>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</si>
  <si>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</si>
  <si>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</si>
  <si>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</si>
  <si>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</si>
  <si>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</si>
  <si>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</si>
  <si>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</si>
  <si>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</si>
  <si>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</si>
  <si>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</si>
  <si>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</si>
  <si>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</si>
  <si>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</si>
  <si>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</si>
  <si>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</si>
  <si>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</si>
  <si>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</si>
  <si>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</si>
  <si>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</si>
  <si>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</si>
  <si>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</si>
  <si>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</si>
  <si>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</si>
  <si>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</si>
  <si>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</si>
  <si>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</si>
  <si>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</si>
  <si>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</si>
  <si>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</si>
  <si>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</si>
  <si>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</si>
  <si>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</si>
  <si>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</si>
  <si>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</si>
  <si>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</si>
  <si>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</si>
  <si>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</si>
  <si>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</si>
  <si>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</si>
  <si>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</si>
  <si>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</si>
  <si>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</si>
  <si>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</si>
  <si>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</si>
  <si>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</si>
  <si>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</si>
  <si>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</si>
  <si>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</si>
  <si>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</si>
  <si>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</si>
  <si>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</si>
  <si>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</si>
  <si>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</si>
  <si>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</si>
  <si>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</si>
  <si>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</si>
  <si>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</si>
  <si>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</si>
  <si>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</si>
  <si>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</si>
  <si>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</si>
  <si>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</si>
  <si>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</si>
  <si>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</si>
  <si>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</si>
  <si>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</si>
  <si>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</si>
  <si>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</si>
  <si>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</si>
  <si>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</si>
  <si>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</si>
  <si>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</si>
  <si>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</si>
  <si>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</si>
  <si>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</si>
  <si>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</si>
  <si>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</si>
  <si>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</si>
  <si>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</si>
  <si>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</si>
  <si>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</si>
  <si>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</si>
  <si>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</si>
  <si>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</si>
  <si>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</si>
  <si>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</si>
  <si>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</si>
  <si>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</si>
  <si>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</si>
  <si>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</si>
  <si>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</si>
  <si>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</si>
  <si>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</si>
  <si>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</si>
  <si>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</si>
  <si>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</si>
  <si>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</si>
  <si>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</si>
  <si>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</si>
  <si>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</si>
  <si>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</si>
  <si>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</si>
  <si>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</si>
  <si>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</si>
  <si>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</si>
  <si>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</si>
  <si>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</si>
  <si>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</si>
  <si>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</si>
  <si>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</si>
  <si>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</si>
  <si>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</si>
  <si>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</si>
  <si>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</si>
  <si>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</si>
  <si>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</si>
  <si>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</si>
  <si>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</si>
  <si>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</si>
  <si>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</si>
  <si>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</si>
  <si>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</si>
  <si>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</si>
  <si>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</si>
  <si>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</si>
  <si>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</si>
  <si>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</si>
  <si>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</si>
  <si>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</si>
  <si>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</si>
  <si>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</si>
  <si>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</si>
  <si>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</si>
  <si>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</si>
  <si>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</si>
  <si>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</si>
  <si>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</si>
  <si>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</si>
  <si>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</si>
  <si>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</si>
  <si>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</si>
  <si>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</si>
  <si>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</si>
  <si>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</si>
  <si>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</si>
  <si>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</si>
  <si>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</si>
  <si>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</si>
  <si>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</si>
  <si>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</si>
  <si>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</si>
  <si>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</si>
  <si>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</si>
  <si>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</si>
  <si>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</si>
  <si>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</si>
  <si>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</si>
  <si>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</si>
  <si>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</si>
  <si>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</si>
  <si>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</si>
  <si>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</si>
  <si>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</si>
  <si>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</si>
  <si>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</si>
  <si>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</si>
  <si>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</si>
  <si>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</si>
  <si>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</si>
  <si>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</si>
  <si>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</si>
  <si>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</si>
  <si>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</si>
  <si>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</si>
  <si>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</si>
  <si>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</si>
  <si>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</si>
  <si>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</si>
  <si>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</si>
  <si>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</si>
  <si>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</si>
  <si>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</si>
  <si>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</si>
  <si>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</si>
  <si>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</si>
  <si>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</si>
  <si>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</si>
  <si>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</si>
  <si>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</si>
  <si>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</si>
  <si>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</si>
  <si>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</si>
  <si>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</si>
  <si>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</si>
  <si>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</si>
  <si>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</si>
  <si>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</si>
  <si>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</si>
  <si>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</si>
  <si>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</si>
  <si>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</si>
  <si>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</si>
  <si>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</si>
  <si>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</si>
  <si>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</si>
  <si>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</si>
  <si>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</si>
  <si>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</si>
  <si>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</si>
  <si>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</si>
  <si>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</si>
  <si>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</si>
  <si>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</si>
  <si>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</si>
  <si>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</si>
  <si>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</si>
  <si>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</si>
  <si>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</si>
  <si>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</si>
  <si>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</si>
  <si>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</si>
  <si>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</si>
  <si>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</si>
  <si>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</si>
  <si>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</si>
  <si>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</si>
  <si>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</si>
  <si>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</si>
  <si>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</si>
  <si>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</si>
  <si>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</si>
  <si>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</si>
  <si>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</si>
  <si>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</si>
  <si>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</si>
  <si>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</si>
  <si>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</si>
  <si>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</si>
  <si>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</si>
  <si>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</si>
  <si>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</si>
  <si>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</si>
  <si>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</si>
  <si>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</si>
  <si>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</si>
  <si>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</si>
  <si>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</si>
  <si>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</si>
  <si>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</si>
  <si>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</si>
  <si>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</si>
  <si>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</si>
  <si>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</si>
  <si>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</si>
  <si>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</si>
  <si>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</si>
  <si>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</si>
  <si>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</si>
  <si>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</si>
  <si>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</si>
  <si>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</si>
  <si>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</si>
  <si>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</si>
  <si>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</si>
  <si>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</si>
  <si>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</si>
  <si>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</si>
  <si>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</si>
  <si>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</si>
  <si>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</si>
  <si>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</si>
  <si>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</si>
  <si>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</si>
  <si>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</si>
  <si>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</si>
  <si>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</si>
  <si>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</si>
  <si>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</si>
  <si>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</si>
  <si>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</si>
  <si>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</si>
  <si>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</si>
  <si>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</si>
  <si>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</si>
  <si>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</si>
  <si>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</si>
  <si>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</si>
  <si>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</si>
  <si>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</si>
  <si>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</si>
  <si>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</si>
  <si>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</si>
  <si>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</si>
  <si>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</si>
  <si>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</si>
  <si>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</si>
  <si>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</si>
  <si>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</si>
  <si>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</si>
  <si>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</si>
  <si>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</si>
  <si>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</si>
  <si>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</si>
  <si>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</si>
  <si>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</si>
  <si>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</si>
  <si>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</si>
  <si>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</si>
  <si>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</si>
  <si>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</si>
  <si>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</si>
  <si>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</si>
  <si>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</si>
  <si>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</si>
  <si>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</si>
  <si>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</si>
  <si>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</si>
  <si>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</si>
  <si>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</si>
  <si>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</si>
  <si>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</si>
  <si>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</si>
  <si>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</si>
  <si>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</si>
  <si>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</si>
  <si>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</si>
  <si>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</si>
  <si>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</si>
  <si>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</si>
  <si>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</si>
  <si>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</si>
  <si>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</si>
  <si>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</si>
  <si>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</si>
  <si>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</si>
  <si>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</si>
  <si>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</si>
  <si>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</si>
  <si>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</si>
  <si>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</si>
  <si>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</si>
  <si>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</si>
  <si>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</si>
  <si>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</si>
  <si>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</si>
  <si>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</si>
  <si>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</si>
  <si>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</si>
  <si>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</si>
  <si>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</si>
  <si>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</si>
  <si>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</si>
  <si>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</si>
  <si>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</si>
  <si>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</si>
  <si>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</si>
  <si>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</si>
  <si>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</si>
  <si>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</si>
  <si>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</si>
  <si>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</si>
  <si>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</si>
  <si>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</si>
  <si>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</si>
  <si>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</si>
  <si>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</si>
  <si>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</si>
  <si>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</si>
  <si>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</si>
  <si>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</si>
  <si>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</si>
  <si>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</si>
  <si>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</si>
  <si>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</si>
  <si>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</si>
  <si>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</si>
  <si>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</si>
  <si>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</si>
  <si>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</si>
  <si>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</si>
  <si>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</si>
  <si>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</si>
  <si>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</si>
  <si>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</si>
  <si>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</si>
  <si>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</si>
  <si>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</si>
  <si>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</si>
  <si>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</si>
  <si>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</si>
  <si>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</si>
  <si>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</si>
  <si>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</si>
  <si>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</si>
  <si>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</si>
  <si>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</si>
  <si>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</si>
  <si>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</si>
  <si>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</si>
  <si>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</si>
  <si>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</si>
  <si>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</si>
  <si>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</si>
  <si>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</si>
  <si>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</si>
  <si>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</si>
  <si>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</si>
  <si>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</si>
  <si>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</si>
  <si>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</si>
  <si>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</si>
  <si>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</si>
  <si>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</si>
  <si>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</si>
  <si>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</si>
  <si>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</si>
  <si>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</si>
  <si>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</si>
  <si>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</si>
  <si>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</si>
  <si>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</si>
  <si>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</si>
  <si>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</si>
  <si>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</si>
  <si>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</si>
  <si>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</si>
  <si>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</si>
  <si>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</si>
  <si>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</si>
  <si>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</si>
  <si>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</si>
  <si>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</si>
  <si>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</si>
  <si>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</si>
  <si>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</si>
  <si>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</si>
  <si>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</si>
  <si>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</si>
  <si>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</si>
  <si>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</si>
  <si>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</si>
  <si>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</si>
  <si>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</si>
  <si>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</si>
  <si>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</si>
  <si>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</si>
  <si>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</si>
  <si>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</si>
  <si>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</si>
  <si>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</si>
  <si>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</si>
  <si>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</si>
  <si>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</si>
  <si>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</si>
  <si>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</si>
  <si>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</si>
  <si>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</si>
  <si>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</si>
  <si>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</si>
  <si>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</si>
  <si>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</si>
  <si>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</si>
  <si>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</si>
  <si>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</si>
  <si>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</si>
  <si>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</si>
  <si>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</si>
  <si>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</si>
  <si>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</si>
  <si>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</si>
  <si>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</si>
  <si>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</si>
  <si>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</si>
  <si>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</si>
  <si>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</si>
  <si>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</si>
  <si>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</si>
  <si>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</si>
  <si>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</si>
  <si>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</si>
  <si>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</si>
  <si>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</si>
  <si>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</si>
  <si>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</si>
  <si>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</si>
  <si>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</si>
  <si>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</si>
  <si>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</si>
  <si>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</si>
  <si>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</si>
  <si>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</si>
  <si>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</si>
  <si>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</si>
  <si>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</si>
  <si>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</si>
  <si>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</si>
  <si>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</si>
  <si>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</si>
  <si>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</si>
  <si>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</si>
  <si>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</si>
  <si>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</si>
  <si>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</si>
  <si>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</si>
  <si>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</si>
  <si>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</si>
  <si>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</si>
  <si>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</si>
  <si>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</si>
  <si>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</si>
  <si>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</si>
  <si>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</si>
  <si>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</si>
  <si>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</si>
  <si>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</si>
  <si>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</si>
  <si>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</si>
  <si>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</si>
  <si>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</si>
  <si>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</si>
  <si>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</si>
  <si>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</si>
  <si>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</si>
  <si>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</si>
  <si>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</si>
  <si>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</si>
  <si>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</si>
  <si>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</si>
  <si>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</si>
  <si>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</si>
  <si>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</si>
  <si>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</si>
  <si>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</si>
  <si>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</si>
  <si>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</si>
  <si>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</si>
  <si>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</si>
  <si>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</si>
  <si>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</si>
  <si>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</si>
  <si>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</si>
  <si>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</si>
  <si>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</si>
  <si>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</si>
  <si>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</si>
  <si>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</si>
  <si>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</si>
  <si>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</si>
  <si>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</si>
  <si>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</si>
  <si>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</si>
  <si>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</si>
  <si>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</si>
  <si>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</si>
  <si>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</si>
  <si>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</si>
  <si>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</si>
  <si>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</si>
  <si>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</si>
  <si>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</si>
  <si>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</si>
  <si>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</si>
  <si>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</si>
  <si>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</si>
  <si>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</si>
  <si>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</si>
  <si>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</si>
  <si>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</si>
  <si>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</si>
  <si>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</si>
  <si>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</si>
  <si>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</si>
  <si>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</si>
  <si>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</si>
  <si>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</si>
  <si>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</si>
  <si>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</si>
  <si>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</si>
  <si>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</si>
  <si>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</si>
  <si>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</si>
  <si>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</si>
  <si>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</si>
  <si>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</si>
  <si>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</si>
  <si>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</si>
  <si>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</si>
  <si>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</si>
  <si>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</si>
  <si>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</si>
  <si>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</si>
  <si>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</si>
  <si>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</si>
  <si>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</si>
  <si>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</si>
  <si>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</si>
  <si>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</si>
  <si>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</si>
  <si>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</si>
  <si>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</si>
  <si>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</si>
  <si>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</si>
  <si>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</si>
  <si>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</si>
  <si>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</si>
  <si>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</si>
  <si>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</si>
  <si>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</si>
  <si>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</si>
  <si>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</si>
  <si>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</si>
  <si>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</si>
  <si>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</si>
  <si>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</si>
  <si>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</si>
  <si>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</si>
  <si>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</si>
  <si>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</si>
  <si>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</si>
  <si>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</si>
  <si>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</si>
  <si>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</si>
  <si>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</si>
  <si>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</si>
  <si>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</si>
  <si>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</si>
  <si>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</si>
  <si>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</si>
  <si>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</si>
  <si>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</si>
  <si>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</si>
  <si>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</si>
  <si>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</si>
  <si>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</si>
  <si>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</si>
  <si>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</si>
  <si>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</si>
  <si>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</si>
  <si>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</si>
  <si>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</si>
  <si>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</si>
  <si>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</si>
  <si>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</si>
  <si>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</si>
  <si>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</si>
  <si>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</si>
  <si>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</si>
  <si>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</si>
  <si>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</si>
  <si>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</si>
  <si>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</si>
  <si>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</si>
  <si>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</si>
  <si>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</si>
  <si>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</si>
  <si>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</si>
  <si>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</si>
  <si>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</si>
  <si>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</si>
  <si>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</si>
  <si>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</si>
  <si>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</si>
  <si>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</si>
  <si>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</si>
  <si>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</si>
  <si>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</si>
  <si>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</si>
  <si>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</si>
  <si>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</si>
  <si>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</si>
  <si>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</si>
  <si>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</si>
  <si>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</si>
  <si>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</si>
  <si>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</si>
  <si>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</si>
  <si>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</si>
  <si>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</si>
  <si>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</si>
  <si>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</si>
  <si>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</si>
  <si>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</si>
  <si>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</si>
  <si>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</si>
  <si>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</si>
  <si>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</si>
  <si>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</si>
  <si>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</si>
  <si>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</si>
  <si>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</si>
  <si>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</si>
  <si>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</si>
  <si>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</si>
  <si>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</si>
  <si>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</si>
  <si>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</si>
  <si>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</si>
  <si>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</si>
  <si>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</si>
  <si>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</si>
  <si>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</si>
  <si>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</si>
  <si>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</si>
  <si>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</si>
  <si>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</si>
  <si>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</si>
  <si>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</si>
  <si>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</si>
  <si>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</si>
  <si>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</si>
  <si>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</si>
  <si>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</si>
  <si>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</si>
  <si>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</si>
  <si>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</si>
  <si>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</si>
  <si>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</si>
  <si>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</si>
  <si>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</si>
  <si>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</si>
  <si>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</si>
  <si>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</si>
  <si>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</si>
  <si>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</si>
  <si>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</si>
  <si>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</si>
  <si>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</si>
  <si>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</si>
  <si>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</si>
  <si>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</si>
  <si>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</si>
  <si>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</si>
  <si>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</si>
  <si>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</si>
  <si>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</si>
  <si>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</si>
  <si>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</si>
  <si>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</si>
  <si>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</si>
  <si>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</si>
  <si>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</si>
  <si>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</si>
  <si>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</si>
  <si>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</si>
  <si>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</si>
  <si>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</si>
  <si>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</si>
  <si>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</si>
  <si>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</si>
  <si>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</si>
  <si>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</si>
  <si>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</si>
  <si>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</si>
  <si>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</si>
  <si>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</si>
  <si>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</si>
  <si>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</si>
  <si>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</si>
  <si>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</si>
  <si>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</si>
  <si>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</si>
  <si>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</si>
  <si>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</si>
  <si>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</si>
  <si>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</si>
  <si>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</si>
  <si>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</si>
  <si>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</si>
  <si>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</si>
  <si>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</si>
  <si>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</si>
  <si>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</si>
  <si>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</si>
  <si>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</si>
  <si>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</si>
  <si>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</si>
  <si>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</si>
  <si>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</si>
  <si>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</si>
  <si>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</si>
  <si>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</si>
  <si>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</si>
  <si>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</si>
  <si>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</si>
  <si>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</si>
  <si>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</si>
  <si>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</si>
  <si>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</si>
  <si>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</si>
  <si>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</si>
  <si>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</si>
  <si>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</si>
  <si>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</si>
  <si>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</si>
  <si>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</si>
  <si>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</si>
  <si>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</si>
  <si>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</si>
  <si>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</si>
  <si>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</si>
  <si>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</si>
  <si>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</si>
  <si>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</si>
  <si>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</si>
  <si>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</si>
  <si>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</si>
  <si>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</si>
  <si>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</si>
  <si>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</si>
  <si>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</si>
  <si>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</si>
  <si>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</si>
  <si>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</si>
  <si>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</si>
  <si>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</si>
  <si>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</si>
  <si>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</si>
  <si>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</si>
  <si>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</si>
  <si>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</si>
  <si>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</si>
  <si>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</si>
  <si>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</si>
  <si>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</si>
  <si>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</si>
  <si>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</si>
  <si>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</si>
  <si>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</si>
  <si>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</si>
  <si>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</si>
  <si>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</si>
  <si>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</si>
  <si>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</si>
  <si>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</si>
  <si>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</si>
  <si>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</si>
  <si>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</si>
  <si>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</si>
  <si>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</si>
  <si>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</si>
  <si>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</si>
  <si>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</si>
  <si>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</si>
  <si>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</si>
  <si>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</si>
  <si>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</si>
  <si>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</si>
  <si>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</si>
  <si>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</si>
  <si>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</si>
  <si>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</si>
  <si>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</si>
  <si>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</si>
  <si>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</si>
  <si>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</si>
  <si>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</si>
  <si>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</si>
  <si>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</si>
  <si>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</si>
  <si>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</si>
  <si>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</si>
  <si>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</si>
  <si>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</si>
  <si>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</si>
  <si>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</si>
  <si>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</si>
  <si>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</si>
  <si>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</si>
  <si>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</si>
  <si>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</si>
  <si>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</si>
  <si>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</si>
  <si>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</si>
  <si>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</si>
  <si>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</si>
  <si>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</si>
  <si>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</si>
  <si>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</si>
  <si>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</si>
  <si>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</si>
  <si>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</si>
  <si>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</si>
  <si>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</si>
  <si>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</si>
  <si>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</si>
  <si>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</si>
  <si>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</si>
  <si>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</si>
  <si>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</si>
  <si>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</si>
  <si>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</si>
  <si>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</si>
  <si>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</si>
  <si>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</si>
  <si>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</si>
  <si>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</si>
  <si>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</si>
  <si>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</si>
  <si>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</si>
  <si>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</si>
  <si>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</si>
  <si>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</si>
  <si>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</si>
  <si>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</si>
  <si>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</si>
  <si>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</si>
  <si>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</si>
  <si>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</si>
  <si>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</si>
  <si>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</si>
  <si>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</si>
  <si>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</si>
  <si>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</si>
  <si>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</si>
  <si>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</si>
  <si>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</si>
  <si>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</si>
  <si>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</si>
  <si>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</si>
  <si>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</si>
  <si>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</si>
  <si>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</si>
  <si>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</si>
  <si>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</si>
  <si>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</si>
  <si>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</si>
  <si>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</si>
  <si>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</si>
  <si>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</si>
  <si>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</si>
  <si>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</si>
  <si>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</si>
  <si>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</si>
  <si>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</si>
  <si>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</si>
  <si>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</si>
  <si>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</si>
  <si>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</si>
  <si>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</si>
  <si>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</si>
  <si>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</si>
  <si>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</si>
  <si>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</si>
  <si>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</si>
  <si>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</si>
  <si>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</si>
  <si>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</si>
  <si>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</si>
  <si>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</si>
  <si>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</si>
  <si>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</si>
  <si>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</si>
  <si>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</si>
  <si>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</si>
  <si>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</si>
  <si>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</si>
  <si>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</si>
  <si>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</si>
  <si>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</si>
  <si>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</si>
  <si>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</si>
  <si>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</si>
  <si>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</si>
  <si>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</si>
  <si>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</si>
  <si>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</si>
  <si>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</si>
  <si>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</si>
  <si>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</si>
  <si>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</si>
  <si>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</si>
  <si>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</si>
  <si>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</si>
  <si>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</si>
  <si>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</si>
  <si>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</si>
  <si>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</si>
  <si>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</si>
  <si>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</si>
  <si>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</si>
  <si>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</si>
  <si>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</si>
  <si>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</si>
  <si>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</si>
  <si>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</si>
  <si>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</si>
  <si>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</si>
  <si>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</si>
  <si>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</si>
  <si>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</si>
  <si>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</si>
  <si>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</si>
  <si>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</si>
  <si>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</si>
  <si>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</si>
  <si>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</si>
  <si>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</si>
  <si>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</si>
  <si>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</si>
  <si>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</si>
  <si>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</si>
  <si>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</si>
  <si>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</si>
  <si>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</si>
  <si>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</si>
  <si>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</si>
  <si>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</si>
  <si>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</si>
  <si>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</si>
  <si>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</si>
  <si>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</si>
  <si>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</si>
  <si>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</si>
  <si>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</si>
  <si>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</si>
  <si>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</si>
  <si>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</si>
  <si>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</si>
  <si>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</si>
  <si>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</si>
  <si>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</si>
  <si>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</si>
  <si>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</si>
  <si>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</si>
  <si>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</si>
  <si>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</si>
  <si>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</si>
  <si>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</si>
  <si>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</si>
  <si>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</si>
  <si>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</si>
  <si>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</si>
  <si>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</si>
  <si>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</si>
  <si>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</si>
  <si>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</si>
  <si>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</si>
  <si>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</si>
  <si>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</si>
  <si>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</si>
  <si>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</si>
  <si>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</si>
  <si>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</si>
  <si>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</si>
  <si>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</si>
  <si>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</si>
  <si>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</si>
  <si>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</si>
  <si>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</si>
  <si>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</si>
  <si>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</si>
  <si>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</si>
  <si>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</si>
  <si>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</si>
  <si>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</si>
  <si>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</si>
  <si>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</si>
  <si>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</si>
  <si>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</si>
  <si>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</si>
  <si>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</si>
  <si>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</si>
  <si>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</si>
  <si>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</si>
  <si>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</si>
  <si>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</si>
  <si>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</si>
  <si>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</si>
  <si>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</si>
  <si>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</si>
  <si>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</si>
  <si>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</si>
  <si>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</si>
  <si>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</si>
  <si>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</si>
  <si>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</si>
  <si>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</si>
  <si>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</si>
  <si>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</si>
  <si>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</si>
  <si>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</si>
  <si>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</si>
  <si>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</si>
  <si>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</si>
  <si>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</si>
  <si>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</si>
  <si>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</si>
  <si>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</si>
  <si>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</si>
  <si>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</si>
  <si>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</si>
  <si>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</si>
  <si>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</si>
  <si>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</si>
  <si>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</si>
  <si>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</si>
  <si>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</si>
  <si>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</si>
  <si>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</si>
  <si>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</si>
  <si>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</si>
  <si>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</si>
  <si>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</si>
  <si>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</si>
  <si>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</si>
  <si>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</si>
  <si>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</si>
  <si>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</si>
  <si>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</si>
  <si>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</si>
  <si>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</si>
  <si>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</si>
  <si>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</si>
  <si>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</si>
  <si>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</si>
  <si>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</si>
  <si>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</si>
  <si>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</si>
  <si>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</si>
  <si>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</si>
  <si>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</si>
  <si>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</si>
  <si>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</si>
  <si>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</si>
  <si>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</si>
  <si>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</si>
  <si>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</si>
  <si>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</si>
  <si>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</si>
  <si>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</si>
  <si>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</si>
  <si>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</si>
  <si>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</si>
  <si>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</si>
  <si>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</si>
  <si>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</si>
  <si>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</si>
  <si>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</si>
  <si>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</si>
  <si>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</si>
  <si>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</si>
  <si>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</si>
  <si>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</si>
  <si>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</si>
  <si>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</si>
  <si>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</si>
  <si>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</si>
  <si>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</si>
  <si>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</si>
  <si>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</si>
  <si>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</si>
  <si>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</si>
  <si>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</si>
  <si>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</si>
  <si>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</si>
  <si>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</si>
  <si>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</si>
  <si>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</si>
  <si>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</si>
  <si>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</si>
  <si>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</si>
  <si>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</si>
  <si>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</si>
  <si>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</si>
  <si>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</si>
  <si>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</si>
  <si>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</si>
  <si>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</si>
  <si>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</si>
  <si>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</si>
  <si>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</si>
  <si>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</si>
  <si>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</si>
  <si>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</si>
  <si>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</si>
  <si>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</si>
  <si>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</si>
  <si>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</si>
  <si>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</si>
  <si>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</si>
  <si>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</si>
  <si>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</si>
  <si>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</si>
  <si>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</si>
  <si>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</si>
  <si>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</si>
  <si>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</si>
  <si>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</si>
  <si>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</si>
  <si>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</si>
  <si>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</si>
  <si>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</si>
  <si>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</si>
  <si>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</si>
  <si>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</si>
  <si>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</si>
  <si>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</si>
  <si>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</si>
  <si>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</si>
  <si>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</si>
  <si>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</si>
  <si>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</si>
  <si>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</si>
  <si>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</si>
  <si>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</si>
  <si>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</si>
  <si>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</si>
  <si>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</si>
  <si>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</si>
  <si>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</si>
  <si>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</si>
  <si>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</si>
  <si>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</si>
  <si>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</si>
  <si>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</si>
  <si>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</si>
  <si>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</si>
  <si>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</si>
  <si>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</si>
  <si>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</si>
  <si>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</si>
  <si>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</si>
  <si>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</si>
  <si>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</si>
  <si>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</si>
  <si>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</si>
  <si>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</si>
  <si>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</si>
  <si>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</si>
  <si>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</si>
  <si>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</si>
  <si>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</si>
  <si>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</si>
  <si>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</si>
  <si>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</si>
  <si>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</si>
  <si>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</si>
  <si>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</si>
  <si>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</si>
  <si>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</si>
  <si>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</si>
  <si>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</si>
  <si>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</si>
  <si>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</si>
  <si>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</si>
  <si>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</si>
  <si>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</si>
  <si>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</si>
  <si>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</si>
  <si>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</si>
  <si>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</si>
  <si>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</si>
  <si>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</si>
  <si>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</si>
  <si>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</si>
  <si>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</si>
  <si>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</si>
  <si>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</si>
  <si>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</si>
  <si>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</si>
  <si>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</si>
  <si>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</si>
  <si>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</si>
  <si>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</si>
  <si>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</si>
  <si>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</si>
  <si>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</si>
  <si>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</si>
  <si>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</si>
  <si>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</si>
  <si>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</si>
  <si>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</si>
  <si>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</si>
  <si>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</si>
  <si>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</si>
  <si>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</si>
  <si>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</si>
  <si>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</si>
  <si>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</si>
  <si>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</si>
  <si>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</si>
  <si>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</si>
  <si>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</si>
  <si>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</si>
  <si>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</si>
  <si>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</si>
  <si>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</si>
  <si>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</si>
  <si>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</si>
  <si>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</si>
  <si>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</si>
  <si>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</si>
  <si>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</si>
  <si>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</si>
  <si>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</si>
  <si>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</si>
  <si>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</si>
  <si>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</si>
  <si>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</si>
  <si>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</si>
  <si>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</si>
  <si>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</si>
  <si>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</si>
  <si>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</si>
  <si>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</si>
  <si>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</si>
  <si>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</si>
  <si>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</si>
  <si>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</si>
  <si>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</si>
  <si>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</si>
  <si>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</si>
  <si>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</si>
  <si>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</si>
  <si>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</si>
  <si>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</si>
  <si>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</si>
  <si>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</si>
  <si>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</si>
  <si>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</si>
  <si>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</si>
  <si>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</si>
  <si>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</si>
  <si>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</si>
  <si>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</si>
  <si>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</si>
  <si>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</si>
  <si>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</si>
  <si>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</si>
  <si>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</si>
  <si>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</si>
  <si>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</si>
  <si>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</si>
  <si>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</si>
  <si>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</si>
  <si>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</si>
  <si>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</si>
  <si>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</si>
  <si>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</si>
  <si>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</si>
  <si>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</si>
  <si>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</si>
  <si>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</si>
  <si>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</si>
  <si>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</si>
  <si>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</si>
  <si>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</si>
  <si>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</si>
  <si>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</si>
  <si>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</si>
  <si>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</si>
  <si>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</si>
  <si>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</si>
  <si>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</si>
  <si>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</si>
  <si>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</si>
  <si>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</si>
  <si>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</si>
  <si>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</si>
  <si>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</si>
  <si>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</si>
  <si>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</si>
  <si>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</si>
  <si>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</si>
  <si>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</si>
  <si>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</si>
  <si>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</si>
  <si>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</si>
  <si>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</si>
  <si>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</si>
  <si>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</si>
  <si>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</si>
  <si>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</si>
  <si>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</si>
  <si>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</si>
  <si>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</si>
  <si>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</si>
  <si>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</si>
  <si>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</si>
  <si>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</si>
  <si>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</si>
  <si>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</si>
  <si>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</si>
  <si>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</si>
  <si>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</si>
  <si>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</si>
  <si>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</si>
  <si>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</si>
  <si>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</si>
  <si>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</si>
  <si>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</si>
  <si>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</si>
  <si>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</si>
  <si>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</si>
  <si>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</si>
  <si>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</si>
  <si>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</si>
  <si>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</si>
  <si>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</si>
  <si>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</si>
  <si>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</si>
  <si>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</si>
  <si>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</si>
  <si>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</si>
  <si>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</si>
  <si>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</si>
  <si>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</si>
  <si>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</si>
  <si>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</si>
  <si>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</si>
  <si>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</si>
  <si>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</si>
  <si>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</si>
  <si>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</si>
  <si>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</si>
  <si>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</si>
  <si>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</si>
  <si>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</si>
  <si>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</si>
  <si>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</si>
  <si>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</si>
  <si>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</si>
  <si>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</si>
  <si>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</si>
  <si>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</si>
  <si>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</si>
  <si>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</si>
  <si>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</si>
  <si>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</si>
  <si>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</si>
  <si>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</si>
  <si>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</si>
  <si>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</si>
  <si>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</si>
  <si>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</si>
  <si>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</si>
  <si>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</si>
  <si>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</si>
  <si>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</si>
  <si>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</si>
  <si>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</si>
  <si>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</si>
  <si>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</si>
  <si>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</si>
  <si>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</si>
  <si>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</si>
  <si>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</si>
  <si>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</si>
  <si>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</si>
  <si>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</si>
  <si>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</si>
  <si>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</si>
  <si>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</si>
  <si>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</si>
  <si>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</si>
  <si>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</si>
  <si>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</si>
  <si>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</si>
  <si>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</si>
  <si>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</si>
  <si>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</si>
  <si>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</si>
  <si>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</si>
  <si>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</si>
  <si>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</si>
  <si>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</si>
  <si>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</si>
  <si>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</si>
  <si>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</si>
  <si>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</si>
  <si>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</si>
  <si>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</si>
  <si>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</si>
  <si>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</si>
  <si>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</si>
  <si>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</si>
  <si>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</si>
  <si>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</si>
  <si>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</si>
  <si>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</si>
  <si>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</si>
  <si>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</si>
  <si>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</si>
  <si>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</si>
  <si>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</si>
  <si>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</si>
  <si>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</si>
  <si>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</si>
  <si>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</si>
  <si>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</si>
  <si>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</si>
  <si>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</si>
  <si>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</si>
  <si>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</si>
  <si>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</si>
  <si>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</si>
  <si>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</si>
  <si>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</si>
  <si>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</si>
  <si>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</si>
  <si>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</si>
  <si>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</si>
  <si>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</si>
  <si>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</si>
  <si>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</si>
  <si>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</si>
  <si>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</si>
  <si>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</si>
  <si>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</si>
  <si>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</si>
  <si>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</si>
  <si>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</si>
  <si>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</si>
  <si>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</si>
  <si>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</si>
  <si>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</si>
  <si>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</si>
  <si>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</si>
  <si>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</si>
  <si>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</si>
  <si>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</si>
  <si>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</si>
  <si>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</si>
  <si>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</si>
  <si>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</si>
  <si>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</si>
  <si>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</si>
  <si>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</si>
  <si>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</si>
  <si>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</si>
  <si>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</si>
  <si>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</si>
  <si>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</si>
  <si>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</si>
  <si>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</si>
  <si>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</si>
  <si>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</si>
  <si>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</si>
  <si>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</si>
  <si>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</si>
  <si>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</si>
  <si>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</si>
  <si>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</si>
  <si>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</si>
  <si>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</si>
  <si>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</si>
  <si>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</si>
  <si>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</si>
  <si>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</si>
  <si>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</si>
  <si>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</si>
  <si>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</si>
  <si>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</si>
  <si>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</si>
  <si>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</si>
  <si>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</si>
  <si>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</si>
  <si>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</si>
  <si>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</si>
  <si>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</si>
  <si>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</si>
  <si>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</si>
  <si>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</si>
  <si>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</si>
  <si>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</si>
  <si>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</si>
  <si>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</si>
  <si>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</si>
  <si>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</si>
  <si>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</si>
  <si>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</si>
  <si>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</si>
  <si>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</si>
  <si>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</si>
  <si>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</si>
  <si>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</si>
  <si>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</si>
  <si>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</si>
  <si>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</si>
  <si>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</si>
  <si>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</si>
  <si>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</si>
  <si>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</si>
  <si>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</si>
  <si>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</si>
  <si>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</si>
  <si>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</si>
  <si>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</si>
  <si>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</si>
  <si>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</si>
  <si>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</si>
  <si>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</si>
  <si>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</si>
  <si>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</si>
  <si>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</si>
  <si>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</si>
  <si>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</si>
  <si>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</si>
  <si>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</si>
  <si>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</si>
  <si>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</si>
  <si>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</si>
  <si>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</si>
  <si>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</si>
  <si>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</si>
  <si>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</si>
  <si>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</si>
  <si>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</si>
  <si>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</si>
  <si>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</si>
  <si>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</si>
  <si>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</si>
  <si>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</si>
  <si>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</si>
  <si>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</si>
  <si>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</si>
  <si>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</si>
  <si>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</si>
  <si>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</si>
  <si>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</si>
  <si>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</si>
  <si>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</si>
  <si>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</si>
  <si>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</si>
  <si>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</si>
  <si>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</si>
  <si>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</si>
  <si>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</si>
  <si>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</si>
  <si>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</si>
  <si>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</si>
  <si>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</si>
  <si>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</si>
  <si>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</si>
  <si>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</si>
  <si>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</si>
  <si>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</si>
  <si>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</si>
  <si>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</si>
  <si>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</si>
  <si>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</si>
  <si>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</si>
  <si>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</si>
  <si>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</si>
  <si>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</si>
  <si>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</si>
  <si>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</si>
  <si>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</si>
  <si>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</si>
  <si>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</si>
  <si>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</si>
  <si>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</si>
  <si>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</si>
  <si>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</si>
  <si>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</si>
  <si>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</si>
  <si>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</si>
  <si>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</si>
  <si>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</si>
  <si>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</si>
  <si>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</si>
  <si>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</si>
  <si>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</si>
  <si>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</si>
  <si>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</si>
  <si>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</si>
  <si>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</si>
  <si>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</si>
  <si>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</si>
  <si>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</si>
  <si>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</si>
  <si>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</si>
  <si>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</si>
  <si>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</si>
  <si>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</si>
  <si>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</si>
  <si>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</si>
  <si>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</si>
  <si>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</si>
  <si>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</si>
  <si>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</si>
  <si>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</si>
  <si>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</si>
  <si>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</si>
  <si>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</si>
  <si>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</si>
  <si>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</si>
  <si>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</si>
  <si>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</si>
  <si>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</si>
  <si>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</si>
  <si>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</si>
  <si>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</si>
  <si>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</si>
  <si>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</si>
  <si>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</si>
  <si>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</si>
  <si>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</si>
  <si>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</si>
  <si>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</si>
  <si>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</si>
  <si>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</si>
  <si>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</si>
  <si>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</si>
  <si>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</si>
  <si>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</si>
  <si>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</si>
  <si>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</si>
  <si>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</si>
  <si>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</si>
  <si>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</si>
  <si>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</si>
  <si>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</si>
  <si>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</si>
  <si>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</si>
  <si>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</si>
  <si>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</si>
  <si>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</si>
  <si>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</si>
  <si>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</si>
  <si>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</si>
  <si>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</si>
  <si>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</si>
  <si>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</si>
  <si>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</si>
  <si>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</si>
  <si>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</si>
  <si>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</si>
  <si>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</si>
  <si>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</si>
  <si>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</si>
  <si>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</si>
  <si>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</si>
  <si>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</si>
  <si>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</si>
  <si>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</si>
  <si>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</si>
  <si>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</si>
  <si>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</si>
  <si>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</si>
  <si>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</si>
  <si>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</si>
  <si>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</si>
  <si>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</si>
  <si>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</si>
  <si>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</si>
  <si>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</si>
  <si>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</si>
  <si>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</si>
  <si>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</si>
  <si>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</si>
  <si>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</si>
  <si>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</si>
  <si>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</si>
  <si>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</si>
  <si>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</si>
  <si>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</si>
  <si>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</si>
  <si>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</si>
  <si>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</si>
  <si>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</si>
  <si>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</si>
  <si>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</si>
  <si>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</si>
  <si>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</si>
  <si>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</si>
  <si>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</si>
  <si>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</si>
  <si>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</si>
  <si>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</si>
  <si>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</si>
  <si>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</si>
  <si>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</si>
  <si>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</si>
  <si>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</si>
  <si>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</si>
  <si>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</si>
  <si>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</si>
  <si>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</si>
  <si>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</si>
  <si>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</si>
  <si>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</si>
  <si>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</si>
  <si>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</si>
  <si>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</si>
  <si>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</si>
  <si>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</si>
  <si>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</si>
  <si>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</si>
  <si>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</si>
  <si>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</si>
  <si>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</si>
  <si>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</si>
  <si>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</si>
  <si>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</si>
  <si>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</si>
  <si>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</si>
  <si>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</si>
  <si>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</si>
  <si>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</si>
  <si>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</si>
  <si>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</si>
  <si>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</si>
  <si>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</si>
  <si>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</si>
  <si>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</si>
  <si>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</si>
  <si>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</si>
  <si>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</si>
  <si>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</si>
  <si>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</si>
  <si>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</si>
  <si>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</si>
  <si>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</si>
  <si>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</si>
  <si>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</si>
  <si>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</si>
  <si>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</si>
  <si>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</si>
  <si>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</si>
  <si>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</si>
  <si>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</si>
  <si>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</si>
  <si>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</si>
  <si>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</si>
  <si>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</si>
  <si>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</si>
  <si>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</si>
  <si>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</si>
  <si>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</si>
  <si>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</si>
  <si>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</si>
  <si>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</si>
  <si>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</si>
  <si>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</si>
  <si>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</si>
  <si>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</si>
  <si>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</si>
  <si>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</si>
  <si>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</si>
  <si>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</si>
  <si>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</si>
  <si>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</si>
  <si>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</si>
  <si>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</si>
  <si>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</si>
  <si>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</si>
  <si>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</si>
  <si>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</si>
  <si>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</si>
  <si>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</si>
  <si>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</si>
  <si>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</si>
  <si>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</si>
  <si>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</si>
  <si>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</si>
  <si>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</si>
  <si>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</si>
  <si>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</si>
  <si>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</si>
  <si>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</si>
  <si>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</si>
  <si>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</si>
  <si>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</si>
  <si>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</si>
  <si>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</si>
  <si>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</si>
  <si>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</si>
  <si>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</si>
  <si>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</si>
  <si>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</si>
  <si>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</si>
  <si>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</si>
  <si>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</si>
  <si>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</si>
  <si>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</si>
  <si>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</si>
  <si>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</si>
  <si>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</si>
  <si>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</si>
  <si>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</si>
  <si>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</si>
  <si>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</si>
  <si>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</si>
  <si>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</si>
  <si>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</si>
  <si>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</si>
  <si>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</si>
  <si>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</si>
  <si>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</si>
  <si>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</si>
  <si>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</si>
  <si>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</si>
  <si>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</si>
  <si>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</si>
  <si>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</si>
  <si>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</si>
  <si>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</si>
  <si>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</si>
  <si>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</si>
  <si>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</si>
  <si>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</si>
  <si>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</si>
  <si>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</si>
  <si>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</si>
  <si>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</si>
  <si>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</si>
  <si>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</si>
  <si>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</si>
  <si>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</si>
  <si>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</si>
  <si>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</si>
  <si>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</si>
  <si>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</si>
  <si>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</si>
  <si>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</si>
  <si>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</si>
  <si>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</si>
  <si>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</si>
  <si>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</si>
  <si>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</si>
  <si>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</si>
  <si>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</si>
  <si>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</si>
  <si>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</si>
  <si>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</si>
  <si>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</si>
  <si>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</si>
  <si>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</si>
  <si>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</si>
  <si>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</si>
  <si>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</si>
  <si>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</si>
  <si>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</si>
  <si>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</si>
  <si>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</si>
  <si>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</si>
  <si>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</si>
  <si>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</si>
  <si>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</si>
  <si>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</si>
  <si>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</si>
  <si>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</si>
  <si>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</si>
  <si>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</si>
  <si>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</si>
  <si>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</si>
  <si>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</si>
  <si>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</si>
  <si>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</si>
  <si>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</si>
  <si>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</si>
  <si>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</si>
  <si>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</si>
  <si>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</si>
  <si>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</si>
  <si>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</si>
  <si>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</si>
  <si>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</si>
  <si>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</si>
  <si>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</si>
  <si>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</si>
  <si>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</si>
  <si>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</si>
  <si>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</si>
  <si>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</si>
  <si>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</si>
  <si>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</si>
  <si>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</si>
  <si>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</si>
  <si>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</si>
  <si>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</si>
  <si>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</si>
  <si>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</si>
  <si>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</si>
  <si>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</si>
  <si>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</si>
  <si>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</si>
  <si>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</si>
  <si>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</si>
  <si>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</si>
  <si>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</si>
  <si>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</si>
  <si>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</si>
  <si>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</si>
  <si>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</si>
  <si>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</si>
  <si>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</si>
  <si>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</si>
  <si>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</si>
  <si>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</si>
  <si>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</si>
  <si>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</si>
  <si>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</si>
  <si>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</si>
  <si>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</si>
  <si>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</si>
  <si>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</si>
  <si>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</si>
  <si>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</si>
  <si>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</si>
  <si>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</si>
  <si>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</si>
  <si>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</si>
  <si>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</si>
  <si>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</si>
  <si>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</si>
  <si>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</si>
  <si>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</si>
  <si>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</si>
  <si>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</si>
  <si>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</si>
  <si>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</si>
  <si>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</si>
  <si>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</si>
  <si>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</si>
  <si>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</si>
  <si>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</si>
  <si>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</si>
  <si>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</si>
  <si>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</si>
  <si>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</si>
  <si>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</si>
  <si>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</si>
  <si>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</si>
  <si>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</si>
  <si>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</si>
  <si>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</si>
  <si>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</si>
  <si>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</si>
  <si>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</si>
  <si>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</si>
  <si>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</si>
  <si>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</si>
  <si>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</si>
  <si>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</si>
  <si>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</si>
  <si>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</si>
  <si>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</si>
  <si>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</si>
  <si>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</si>
  <si>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</si>
  <si>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</si>
  <si>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</si>
  <si>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</si>
  <si>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</si>
  <si>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</si>
  <si>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</si>
  <si>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</si>
  <si>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</si>
  <si>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</si>
  <si>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</si>
  <si>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</si>
  <si>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</si>
  <si>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</si>
  <si>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</si>
  <si>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</si>
  <si>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</si>
  <si>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</si>
  <si>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</si>
  <si>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</si>
  <si>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</si>
  <si>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</si>
  <si>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</si>
  <si>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</si>
  <si>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</si>
  <si>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</si>
  <si>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</si>
  <si>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</si>
  <si>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</si>
  <si>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</si>
  <si>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</si>
  <si>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</si>
  <si>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</si>
  <si>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</si>
  <si>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</si>
  <si>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</si>
  <si>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</si>
  <si>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</si>
  <si>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</si>
  <si>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</si>
  <si>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</si>
  <si>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</si>
  <si>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</si>
  <si>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</si>
  <si>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</si>
  <si>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</si>
  <si>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</si>
  <si>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</si>
  <si>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</si>
  <si>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</si>
  <si>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</si>
  <si>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</si>
  <si>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</si>
  <si>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</si>
  <si>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</si>
  <si>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</si>
  <si>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</si>
  <si>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</si>
  <si>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</si>
  <si>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</si>
  <si>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</si>
  <si>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</si>
  <si>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</si>
  <si>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</si>
  <si>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</si>
  <si>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</si>
  <si>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</si>
  <si>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</si>
  <si>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</si>
  <si>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</si>
  <si>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</si>
  <si>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</si>
  <si>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</si>
  <si>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</si>
  <si>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</si>
  <si>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</si>
  <si>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</si>
  <si>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</si>
  <si>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</si>
  <si>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</si>
  <si>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</si>
  <si>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</si>
  <si>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</si>
  <si>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</si>
  <si>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</si>
  <si>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</si>
  <si>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</si>
  <si>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</si>
  <si>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</si>
  <si>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</si>
  <si>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</si>
  <si>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</si>
  <si>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</si>
  <si>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</si>
  <si>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</si>
  <si>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</si>
  <si>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</si>
  <si>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</si>
  <si>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</si>
  <si>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</si>
  <si>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</si>
  <si>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</si>
  <si>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</si>
  <si>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</si>
  <si>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</si>
  <si>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</si>
  <si>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</si>
  <si>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</si>
  <si>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</si>
  <si>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</si>
  <si>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</si>
  <si>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</si>
  <si>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</si>
  <si>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</si>
  <si>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</si>
  <si>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</si>
  <si>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</si>
  <si>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</si>
  <si>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</si>
  <si>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</si>
  <si>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</si>
  <si>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</si>
  <si>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</si>
  <si>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</si>
  <si>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</si>
  <si>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</si>
  <si>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</si>
  <si>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</si>
  <si>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</si>
  <si>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</si>
  <si>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</si>
  <si>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</si>
  <si>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</si>
  <si>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</si>
  <si>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</si>
  <si>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</si>
  <si>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</si>
  <si>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</si>
  <si>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</si>
  <si>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</si>
  <si>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</si>
  <si>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</si>
  <si>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</si>
  <si>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</si>
  <si>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</si>
  <si>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</si>
  <si>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</si>
  <si>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</si>
  <si>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</si>
  <si>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</si>
  <si>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</si>
  <si>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</si>
  <si>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</si>
  <si>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</si>
  <si>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</si>
  <si>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</si>
  <si>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</si>
  <si>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</si>
  <si>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</si>
  <si>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</si>
  <si>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</si>
  <si>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</si>
  <si>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</si>
  <si>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</si>
  <si>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</si>
  <si>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</si>
  <si>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</si>
  <si>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</si>
  <si>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</si>
  <si>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</si>
  <si>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</si>
  <si>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</si>
  <si>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</si>
  <si>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</si>
  <si>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</si>
  <si>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</si>
  <si>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</si>
  <si>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</si>
  <si>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</si>
  <si>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</si>
  <si>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</si>
  <si>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</si>
  <si>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</si>
  <si>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</si>
  <si>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</si>
  <si>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</si>
  <si>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</si>
  <si>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</si>
  <si>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</si>
  <si>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</si>
  <si>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</si>
  <si>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</si>
  <si>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</si>
  <si>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</si>
  <si>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</si>
  <si>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</si>
  <si>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</si>
  <si>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</si>
  <si>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</si>
  <si>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</si>
  <si>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</si>
  <si>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</si>
  <si>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</si>
  <si>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</si>
  <si>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</si>
  <si>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</si>
  <si>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</si>
  <si>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</si>
  <si>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</si>
  <si>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</si>
  <si>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</si>
  <si>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</si>
  <si>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</si>
  <si>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</si>
  <si>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</si>
  <si>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</si>
  <si>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</si>
  <si>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</si>
  <si>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</si>
  <si>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</si>
  <si>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</si>
  <si>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</si>
  <si>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</si>
  <si>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</si>
  <si>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</si>
  <si>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</si>
  <si>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</si>
  <si>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</si>
  <si>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</si>
  <si>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</si>
  <si>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</si>
  <si>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</si>
  <si>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</si>
  <si>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</si>
  <si>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</si>
  <si>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</si>
  <si>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</si>
  <si>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</si>
  <si>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</si>
  <si>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</si>
  <si>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</si>
  <si>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</si>
  <si>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</si>
  <si>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</si>
  <si>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</si>
  <si>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</si>
  <si>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</si>
  <si>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</si>
  <si>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</si>
  <si>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</si>
  <si>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</si>
  <si>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</si>
  <si>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</si>
  <si>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</si>
  <si>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</si>
  <si>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</si>
  <si>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</si>
  <si>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</si>
  <si>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</si>
  <si>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</si>
  <si>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</si>
  <si>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</si>
  <si>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</si>
  <si>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</si>
  <si>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</si>
  <si>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</si>
  <si>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</si>
  <si>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</si>
  <si>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</si>
  <si>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</si>
  <si>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</si>
  <si>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</si>
  <si>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</si>
  <si>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</si>
  <si>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</si>
  <si>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</si>
  <si>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</si>
  <si>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</si>
  <si>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</si>
  <si>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</si>
  <si>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</si>
  <si>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</si>
  <si>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</si>
  <si>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</si>
  <si>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</si>
  <si>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</si>
  <si>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</si>
  <si>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</si>
  <si>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</si>
  <si>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</si>
  <si>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</si>
  <si>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</si>
  <si>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</si>
  <si>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</si>
  <si>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</si>
  <si>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</si>
  <si>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</si>
  <si>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</si>
  <si>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</si>
  <si>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</si>
  <si>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</si>
  <si>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</si>
  <si>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</si>
  <si>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</si>
  <si>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</si>
  <si>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</si>
  <si>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</si>
  <si>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</si>
  <si>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</si>
  <si>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</si>
  <si>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</si>
  <si>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</si>
  <si>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</si>
  <si>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</si>
  <si>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</si>
  <si>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</si>
  <si>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</si>
  <si>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</si>
  <si>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</si>
  <si>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</si>
  <si>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</si>
  <si>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</si>
  <si>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</si>
  <si>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</si>
  <si>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</si>
  <si>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</si>
  <si>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</si>
  <si>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</si>
  <si>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</si>
  <si>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</si>
  <si>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</si>
  <si>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</si>
  <si>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</si>
  <si>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</si>
  <si>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</si>
  <si>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</si>
  <si>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</si>
  <si>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</si>
  <si>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</si>
  <si>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</si>
  <si>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</si>
  <si>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</si>
  <si>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</si>
  <si>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</si>
  <si>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</si>
  <si>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</si>
  <si>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</si>
  <si>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</si>
  <si>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</si>
  <si>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</si>
  <si>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</si>
  <si>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</si>
  <si>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</si>
  <si>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</si>
  <si>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</si>
  <si>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</si>
  <si>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</si>
  <si>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</si>
  <si>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</si>
  <si>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</si>
  <si>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</si>
  <si>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</si>
  <si>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</si>
  <si>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</si>
  <si>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</si>
  <si>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</si>
  <si>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</si>
  <si>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</si>
  <si>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</si>
  <si>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</si>
  <si>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</si>
  <si>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</si>
  <si>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</si>
  <si>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</si>
  <si>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</si>
  <si>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</si>
  <si>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</si>
  <si>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</si>
  <si>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</si>
  <si>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</si>
  <si>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</si>
  <si>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</si>
  <si>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</si>
  <si>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</si>
  <si>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</si>
  <si>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</si>
  <si>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</si>
  <si>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</si>
  <si>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</si>
  <si>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</si>
  <si>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</si>
  <si>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</si>
  <si>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</si>
  <si>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</si>
  <si>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</si>
  <si>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</si>
  <si>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</si>
  <si>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</si>
  <si>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</si>
  <si>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</si>
  <si>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</si>
  <si>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</si>
  <si>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</si>
  <si>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</si>
  <si>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</si>
  <si>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</si>
  <si>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</si>
  <si>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</si>
  <si>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</si>
  <si>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</si>
  <si>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</si>
  <si>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</si>
  <si>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</si>
  <si>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</si>
  <si>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</si>
  <si>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</si>
  <si>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</si>
  <si>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</si>
  <si>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</si>
  <si>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</si>
  <si>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</si>
  <si>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</si>
  <si>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</si>
  <si>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</si>
  <si>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</si>
  <si>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</si>
  <si>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</si>
  <si>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</si>
  <si>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</si>
  <si>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</si>
  <si>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</si>
  <si>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</si>
  <si>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</si>
  <si>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</si>
  <si>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</si>
  <si>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</si>
  <si>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</si>
  <si>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</si>
  <si>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</si>
  <si>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</si>
  <si>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</si>
  <si>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</si>
  <si>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</si>
  <si>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</si>
  <si>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</si>
  <si>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</si>
  <si>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</si>
  <si>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</si>
  <si>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</si>
  <si>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</si>
  <si>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</si>
  <si>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</si>
  <si>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</si>
  <si>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</si>
  <si>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</si>
  <si>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</si>
  <si>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</si>
  <si>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</si>
  <si>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</si>
  <si>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</si>
  <si>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</si>
  <si>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</si>
  <si>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</si>
  <si>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</si>
  <si>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</si>
  <si>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</si>
  <si>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</si>
  <si>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</si>
  <si>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</si>
  <si>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</si>
  <si>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</si>
  <si>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</si>
  <si>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</si>
  <si>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</si>
  <si>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</si>
  <si>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</si>
  <si>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</si>
  <si>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</si>
  <si>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</si>
  <si>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</si>
  <si>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</si>
  <si>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</si>
  <si>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</si>
  <si>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</si>
  <si>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</si>
  <si>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</si>
  <si>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</si>
  <si>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</si>
  <si>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</si>
  <si>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</si>
  <si>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</si>
  <si>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</si>
  <si>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</si>
  <si>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</si>
  <si>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</si>
  <si>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</si>
  <si>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</si>
  <si>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</si>
  <si>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</si>
  <si>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</si>
  <si>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</si>
  <si>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</si>
  <si>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</si>
  <si>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</si>
  <si>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</si>
  <si>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</si>
  <si>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</si>
  <si>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</si>
  <si>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</si>
  <si>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</si>
  <si>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</si>
  <si>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</si>
  <si>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</si>
  <si>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</si>
  <si>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</si>
  <si>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</si>
  <si>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</si>
  <si>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</si>
  <si>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</si>
  <si>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</si>
  <si>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</si>
  <si>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</si>
  <si>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</si>
  <si>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</si>
  <si>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</si>
  <si>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</si>
  <si>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</si>
  <si>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</si>
  <si>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</si>
  <si>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</si>
  <si>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</si>
  <si>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</si>
  <si>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</si>
  <si>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</si>
  <si>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</si>
  <si>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</si>
  <si>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</si>
  <si>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</si>
  <si>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</si>
  <si>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</si>
  <si>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</si>
  <si>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</si>
  <si>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</si>
  <si>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</si>
  <si>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</si>
  <si>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</si>
  <si>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</si>
  <si>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</si>
  <si>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</si>
  <si>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</si>
  <si>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</si>
  <si>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</si>
  <si>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</si>
  <si>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</si>
  <si>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</si>
  <si>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</si>
  <si>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</si>
  <si>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</si>
  <si>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</si>
  <si>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</si>
  <si>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</si>
  <si>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</si>
  <si>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</si>
  <si>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</si>
  <si>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</si>
  <si>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</si>
  <si>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</si>
  <si>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</si>
  <si>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</si>
  <si>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</si>
  <si>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</si>
  <si>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</si>
  <si>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</si>
  <si>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</si>
  <si>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</si>
  <si>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</si>
  <si>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</si>
  <si>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</si>
  <si>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</si>
  <si>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</si>
  <si>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</si>
  <si>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</si>
  <si>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</si>
  <si>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</si>
  <si>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</si>
  <si>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</si>
  <si>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</si>
  <si>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</si>
  <si>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</si>
  <si>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</si>
  <si>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</si>
  <si>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</si>
  <si>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</si>
  <si>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</si>
  <si>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</si>
  <si>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</si>
  <si>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</si>
  <si>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</si>
  <si>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</si>
  <si>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</si>
  <si>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</si>
  <si>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</si>
  <si>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</si>
  <si>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</si>
  <si>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</si>
  <si>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</si>
  <si>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</si>
  <si>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</si>
  <si>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</si>
  <si>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</si>
  <si>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</si>
  <si>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</si>
  <si>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</si>
  <si>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</si>
  <si>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</si>
  <si>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</si>
  <si>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</si>
  <si>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</si>
  <si>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</si>
  <si>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</si>
  <si>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</si>
  <si>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</si>
  <si>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</si>
  <si>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</si>
  <si>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</si>
  <si>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</si>
  <si>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</si>
  <si>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</si>
  <si>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</si>
  <si>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</si>
  <si>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</si>
  <si>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</si>
  <si>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</si>
  <si>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</si>
  <si>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</si>
  <si>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</si>
  <si>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</si>
  <si>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</si>
  <si>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</si>
  <si>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</si>
  <si>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</si>
  <si>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</si>
  <si>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</si>
  <si>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</si>
  <si>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</si>
  <si>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</si>
  <si>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</si>
  <si>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</si>
  <si>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</si>
  <si>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</si>
  <si>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</si>
  <si>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</si>
  <si>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</si>
  <si>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</si>
  <si>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</si>
  <si>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</si>
  <si>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</si>
  <si>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</si>
  <si>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</si>
  <si>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</si>
  <si>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</si>
  <si>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</si>
  <si>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</si>
  <si>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</si>
  <si>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</si>
  <si>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</si>
  <si>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</si>
  <si>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</si>
  <si>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</si>
  <si>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</si>
  <si>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</si>
  <si>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</si>
  <si>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</si>
  <si>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</si>
  <si>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</si>
  <si>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</si>
  <si>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</si>
  <si>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</si>
  <si>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</si>
  <si>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</si>
  <si>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</si>
  <si>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</si>
  <si>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</si>
  <si>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</si>
  <si>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</si>
  <si>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</si>
  <si>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</si>
  <si>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</si>
  <si>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</si>
  <si>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</si>
  <si>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</si>
  <si>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</si>
  <si>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</si>
  <si>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</si>
  <si>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</si>
  <si>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</si>
  <si>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</si>
  <si>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</si>
  <si>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</si>
  <si>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</si>
  <si>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</si>
  <si>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</si>
  <si>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</si>
  <si>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</si>
  <si>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</si>
  <si>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</si>
  <si>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</si>
  <si>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</si>
  <si>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</si>
  <si>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</si>
  <si>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</si>
  <si>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</si>
  <si>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</si>
  <si>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</si>
  <si>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</si>
  <si>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</si>
  <si>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</si>
  <si>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</si>
  <si>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</si>
  <si>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</si>
  <si>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</si>
  <si>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</si>
  <si>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</si>
  <si>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</si>
  <si>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</si>
  <si>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</si>
  <si>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</si>
  <si>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</si>
  <si>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</si>
  <si>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</si>
  <si>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</si>
  <si>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</si>
  <si>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</si>
  <si>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</si>
  <si>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</si>
  <si>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</si>
  <si>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</si>
  <si>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</si>
  <si>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</si>
  <si>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</si>
  <si>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</si>
  <si>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</si>
  <si>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</si>
  <si>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</si>
  <si>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</si>
  <si>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</si>
  <si>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</si>
  <si>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</si>
  <si>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</si>
  <si>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</si>
  <si>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</si>
  <si>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</si>
  <si>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</si>
  <si>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</si>
  <si>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</si>
  <si>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</si>
  <si>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</si>
  <si>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</si>
  <si>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</si>
  <si>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</si>
  <si>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</si>
  <si>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</si>
  <si>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</si>
  <si>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</si>
  <si>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</si>
  <si>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</si>
  <si>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</si>
  <si>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</si>
  <si>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</si>
  <si>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</si>
  <si>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</si>
  <si>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</si>
  <si>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</si>
  <si>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</si>
  <si>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</si>
  <si>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</si>
  <si>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</si>
  <si>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</si>
  <si>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</si>
  <si>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</si>
  <si>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</si>
  <si>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</si>
  <si>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</si>
  <si>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</si>
  <si>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</si>
  <si>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</si>
  <si>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</si>
  <si>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</si>
  <si>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</si>
  <si>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</si>
  <si>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</si>
  <si>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</si>
  <si>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</si>
  <si>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</si>
  <si>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</si>
  <si>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</si>
  <si>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</si>
  <si>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</si>
  <si>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</si>
  <si>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</si>
  <si>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</si>
  <si>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</si>
  <si>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</si>
  <si>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</si>
  <si>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</si>
  <si>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</si>
  <si>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</si>
  <si>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</si>
  <si>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</si>
  <si>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</si>
  <si>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</si>
  <si>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</si>
  <si>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</si>
  <si>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</si>
  <si>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</si>
  <si>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</si>
  <si>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</si>
  <si>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</si>
  <si>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</si>
  <si>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</si>
  <si>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</si>
  <si>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</si>
  <si>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</si>
  <si>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</si>
  <si>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</si>
  <si>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</si>
  <si>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</si>
  <si>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</si>
  <si>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</si>
  <si>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</si>
  <si>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</si>
  <si>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</si>
  <si>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</si>
  <si>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</si>
  <si>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</si>
  <si>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</si>
  <si>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</si>
  <si>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</si>
  <si>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</si>
  <si>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</si>
  <si>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</si>
  <si>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</si>
  <si>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</si>
  <si>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</si>
  <si>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</si>
  <si>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</si>
  <si>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</si>
  <si>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</si>
  <si>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</si>
  <si>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</si>
  <si>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</si>
  <si>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</si>
  <si>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</si>
  <si>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</si>
  <si>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</si>
  <si>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</si>
  <si>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</si>
  <si>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</si>
  <si>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</si>
  <si>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</si>
  <si>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</si>
  <si>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</si>
  <si>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</si>
  <si>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</si>
  <si>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</si>
  <si>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</si>
  <si>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</si>
  <si>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</si>
  <si>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</si>
  <si>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</si>
  <si>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</si>
  <si>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</si>
  <si>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</si>
  <si>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</si>
  <si>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</si>
  <si>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</si>
  <si>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</si>
  <si>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</si>
  <si>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</si>
  <si>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</si>
  <si>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</si>
  <si>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</si>
  <si>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</si>
  <si>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</si>
  <si>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</si>
  <si>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</si>
  <si>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</si>
  <si>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</si>
  <si>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</si>
  <si>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</si>
  <si>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</si>
  <si>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</si>
  <si>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</si>
  <si>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</si>
  <si>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</si>
  <si>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</si>
  <si>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</si>
  <si>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</si>
  <si>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</si>
  <si>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</si>
  <si>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</si>
  <si>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</si>
  <si>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</si>
  <si>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</si>
  <si>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</si>
  <si>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</si>
  <si>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</si>
  <si>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</si>
  <si>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</si>
  <si>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</si>
  <si>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</si>
  <si>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</si>
  <si>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</si>
  <si>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</si>
  <si>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</si>
  <si>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</si>
  <si>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</si>
  <si>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</si>
  <si>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</si>
  <si>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</si>
  <si>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</si>
  <si>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</si>
  <si>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</si>
  <si>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</si>
  <si>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</si>
  <si>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</si>
  <si>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</si>
  <si>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</si>
  <si>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</si>
  <si>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</si>
  <si>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</si>
  <si>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</si>
  <si>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</si>
  <si>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</si>
  <si>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</si>
  <si>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</si>
  <si>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</si>
  <si>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</si>
  <si>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</si>
  <si>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</si>
  <si>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</si>
  <si>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</si>
  <si>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</si>
  <si>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</si>
  <si>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</si>
  <si>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</si>
  <si>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</si>
  <si>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</si>
  <si>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</si>
  <si>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</si>
  <si>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</si>
  <si>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</si>
  <si>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</si>
  <si>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</si>
  <si>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</si>
  <si>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</si>
  <si>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</si>
  <si>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</si>
  <si>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</si>
  <si>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</si>
  <si>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</si>
  <si>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</si>
  <si>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</si>
  <si>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</si>
  <si>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</si>
  <si>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</si>
  <si>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</si>
  <si>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</si>
  <si>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</si>
  <si>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</si>
  <si>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</si>
  <si>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</si>
  <si>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</si>
  <si>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</si>
  <si>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</si>
  <si>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</si>
  <si>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</si>
  <si>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</si>
  <si>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</si>
  <si>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</si>
  <si>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</si>
  <si>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</si>
  <si>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</si>
  <si>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</si>
  <si>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</si>
  <si>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</si>
  <si>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</si>
  <si>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</si>
  <si>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</si>
  <si>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</si>
  <si>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</si>
  <si>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</si>
  <si>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</si>
  <si>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</si>
  <si>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</si>
  <si>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</si>
  <si>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</si>
  <si>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</si>
  <si>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</si>
  <si>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</si>
  <si>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</si>
  <si>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</si>
  <si>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</si>
  <si>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</si>
  <si>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</si>
  <si>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</si>
  <si>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</si>
  <si>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</si>
  <si>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</si>
  <si>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</si>
  <si>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</si>
  <si>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</si>
  <si>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</si>
  <si>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</si>
  <si>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</si>
  <si>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</si>
  <si>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</si>
  <si>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</si>
  <si>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</si>
  <si>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</si>
  <si>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</si>
  <si>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</si>
  <si>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</si>
  <si>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</si>
  <si>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</si>
  <si>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</si>
  <si>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</si>
  <si>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</si>
  <si>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</si>
  <si>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</si>
  <si>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</si>
  <si>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</si>
  <si>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</si>
  <si>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</si>
  <si>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</si>
  <si>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</si>
  <si>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</si>
  <si>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</si>
  <si>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</si>
  <si>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</si>
  <si>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</si>
  <si>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</si>
  <si>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</si>
  <si>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</si>
  <si>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</si>
  <si>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</si>
  <si>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</si>
  <si>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</si>
  <si>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</si>
  <si>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</si>
  <si>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</si>
  <si>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</si>
  <si>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</si>
  <si>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</si>
  <si>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</si>
  <si>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</si>
  <si>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</si>
  <si>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</si>
  <si>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</si>
  <si>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</si>
  <si>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</si>
  <si>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</si>
  <si>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</si>
  <si>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</si>
  <si>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</si>
  <si>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</si>
  <si>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</si>
  <si>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</si>
  <si>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</si>
  <si>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</si>
  <si>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</si>
  <si>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</si>
  <si>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</si>
  <si>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</si>
  <si>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</si>
  <si>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</si>
  <si>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</si>
  <si>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</si>
  <si>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</si>
  <si>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</si>
  <si>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</si>
  <si>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</si>
  <si>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</si>
  <si>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</si>
  <si>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</si>
  <si>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</si>
  <si>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</si>
  <si>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</si>
  <si>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</si>
  <si>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</si>
  <si>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</si>
  <si>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</si>
  <si>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</si>
  <si>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</si>
  <si>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</si>
  <si>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</si>
  <si>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</si>
  <si>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</si>
  <si>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</si>
  <si>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</si>
  <si>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</si>
  <si>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</si>
  <si>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</si>
  <si>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</si>
  <si>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</si>
  <si>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</si>
  <si>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</si>
  <si>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</si>
  <si>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</si>
  <si>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</si>
  <si>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</si>
  <si>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</si>
  <si>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</si>
  <si>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</si>
  <si>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</si>
  <si>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</si>
  <si>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</si>
  <si>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</si>
  <si>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</si>
  <si>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</si>
  <si>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</si>
  <si>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</si>
  <si>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</si>
  <si>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</si>
  <si>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</si>
  <si>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</si>
  <si>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</si>
  <si>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</si>
  <si>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</si>
  <si>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</si>
  <si>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</si>
  <si>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</si>
  <si>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</si>
  <si>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</si>
  <si>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</si>
  <si>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</si>
  <si>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</si>
  <si>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</si>
  <si>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</si>
  <si>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</si>
  <si>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</si>
  <si>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</si>
  <si>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</si>
  <si>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</si>
  <si>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</si>
  <si>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</si>
  <si>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</si>
  <si>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</si>
  <si>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</si>
  <si>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</si>
  <si>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</si>
  <si>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</si>
  <si>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</si>
  <si>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</si>
  <si>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</si>
  <si>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</si>
  <si>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</si>
  <si>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</si>
  <si>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</si>
  <si>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</si>
  <si>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</si>
  <si>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</si>
  <si>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</si>
  <si>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</si>
  <si>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</si>
  <si>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</si>
  <si>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</si>
  <si>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</si>
  <si>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</si>
  <si>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</si>
  <si>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</si>
  <si>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</si>
  <si>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</si>
  <si>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</si>
  <si>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</si>
  <si>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</si>
  <si>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</si>
  <si>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</si>
  <si>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</si>
  <si>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</si>
  <si>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</si>
  <si>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</si>
  <si>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</si>
  <si>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</si>
  <si>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</si>
  <si>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</si>
  <si>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</si>
  <si>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</si>
  <si>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</si>
  <si>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</si>
  <si>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</si>
  <si>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</si>
  <si>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</si>
  <si>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</si>
  <si>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</si>
  <si>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</si>
  <si>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</si>
  <si>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</si>
  <si>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</si>
  <si>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</si>
  <si>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</si>
  <si>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</si>
  <si>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</si>
  <si>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</si>
  <si>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</si>
  <si>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</si>
  <si>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</si>
  <si>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</si>
  <si>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</si>
  <si>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</si>
  <si>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</si>
  <si>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</si>
  <si>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</si>
  <si>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</si>
  <si>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</si>
  <si>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</si>
  <si>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</si>
  <si>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</si>
  <si>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</si>
  <si>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</si>
  <si>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</si>
  <si>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</si>
  <si>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</si>
  <si>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</si>
  <si>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</si>
  <si>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</si>
  <si>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</si>
  <si>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</si>
  <si>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</si>
  <si>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</si>
  <si>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</si>
  <si>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</si>
  <si>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</si>
  <si>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</si>
  <si>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</si>
  <si>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</si>
  <si>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</si>
  <si>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</si>
  <si>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</si>
  <si>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</si>
  <si>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</si>
  <si>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</si>
  <si>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</si>
  <si>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</si>
  <si>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</si>
  <si>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</si>
  <si>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</si>
  <si>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</si>
  <si>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</si>
  <si>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</si>
  <si>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</si>
  <si>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</si>
  <si>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</si>
  <si>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</si>
  <si>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</si>
  <si>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</si>
  <si>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</si>
  <si>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</si>
  <si>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</si>
  <si>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</si>
  <si>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</si>
  <si>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</si>
  <si>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</si>
  <si>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</si>
  <si>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</si>
  <si>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</si>
  <si>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</si>
  <si>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</si>
  <si>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</si>
  <si>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</si>
  <si>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</si>
  <si>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</si>
  <si>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</si>
  <si>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</si>
  <si>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</si>
  <si>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</si>
  <si>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</si>
  <si>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</si>
  <si>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</si>
  <si>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</si>
  <si>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</si>
  <si>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</si>
  <si>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</si>
  <si>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</si>
  <si>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</si>
  <si>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</si>
  <si>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</si>
  <si>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</si>
  <si>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</si>
  <si>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</si>
  <si>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</si>
  <si>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</si>
  <si>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</si>
  <si>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</si>
  <si>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</si>
  <si>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</si>
  <si>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</si>
  <si>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</si>
  <si>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</si>
  <si>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</si>
  <si>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</si>
  <si>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</si>
  <si>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</si>
  <si>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</si>
  <si>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</si>
  <si>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</si>
  <si>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</si>
  <si>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</si>
  <si>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</si>
  <si>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</si>
  <si>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</si>
  <si>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</si>
  <si>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</si>
  <si>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</si>
  <si>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</si>
  <si>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</si>
  <si>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</si>
  <si>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</si>
  <si>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</si>
  <si>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</si>
  <si>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</si>
  <si>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</si>
  <si>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</si>
  <si>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</si>
  <si>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</si>
  <si>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</si>
  <si>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</si>
  <si>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</si>
  <si>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</si>
  <si>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</si>
  <si>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</si>
  <si>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</si>
  <si>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</si>
  <si>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</si>
  <si>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</si>
  <si>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</si>
  <si>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</si>
  <si>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</si>
  <si>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</si>
  <si>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</si>
  <si>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</si>
  <si>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</si>
  <si>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</si>
  <si>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</si>
  <si>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</si>
  <si>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</si>
  <si>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</si>
  <si>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</si>
  <si>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</si>
  <si>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</si>
  <si>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</si>
  <si>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</si>
  <si>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</si>
  <si>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</si>
  <si>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</si>
  <si>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</si>
  <si>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</si>
  <si>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</si>
  <si>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</si>
  <si>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</si>
  <si>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</si>
  <si>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</si>
  <si>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</si>
  <si>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</si>
  <si>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</si>
  <si>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</si>
  <si>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</si>
  <si>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</si>
  <si>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</si>
  <si>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</si>
  <si>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</si>
  <si>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</si>
  <si>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</si>
  <si>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</si>
  <si>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</si>
  <si>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</si>
  <si>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</si>
  <si>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</si>
  <si>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</si>
  <si>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</si>
  <si>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</si>
  <si>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</si>
  <si>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</si>
  <si>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</si>
  <si>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</si>
  <si>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</si>
  <si>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</si>
  <si>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</si>
  <si>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</si>
  <si>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</si>
  <si>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</si>
  <si>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</si>
  <si>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</si>
  <si>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</si>
  <si>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</si>
  <si>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</si>
  <si>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</si>
  <si>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</si>
  <si>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</si>
  <si>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</si>
  <si>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</si>
  <si>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</si>
  <si>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</si>
  <si>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</si>
  <si>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</si>
  <si>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</si>
  <si>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</si>
  <si>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</si>
  <si>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</si>
  <si>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</si>
  <si>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</si>
  <si>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</si>
  <si>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</si>
  <si>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</si>
  <si>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</si>
  <si>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</si>
  <si>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</si>
  <si>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</si>
  <si>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</si>
  <si>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</si>
  <si>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</si>
  <si>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</si>
  <si>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</si>
  <si>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</si>
  <si>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</si>
  <si>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</si>
  <si>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</si>
  <si>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</si>
  <si>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</si>
  <si>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</si>
  <si>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</si>
  <si>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</si>
  <si>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</si>
  <si>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</si>
  <si>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</si>
  <si>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</si>
  <si>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</si>
  <si>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</si>
  <si>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</si>
  <si>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</si>
  <si>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</si>
  <si>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</si>
  <si>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</si>
  <si>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</si>
  <si>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</si>
  <si>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</si>
  <si>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</si>
  <si>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</si>
  <si>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</si>
  <si>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</si>
  <si>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</si>
  <si>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</si>
  <si>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</si>
  <si>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</si>
  <si>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</si>
  <si>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</si>
  <si>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</si>
  <si>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</si>
  <si>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</si>
  <si>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</si>
  <si>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</si>
  <si>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</si>
  <si>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</si>
  <si>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</si>
  <si>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</si>
  <si>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</si>
  <si>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</si>
  <si>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</si>
  <si>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</si>
  <si>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</si>
  <si>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</si>
  <si>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</si>
  <si>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</si>
  <si>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</si>
  <si>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</si>
  <si>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</si>
  <si>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</si>
  <si>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</si>
  <si>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</si>
  <si>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</si>
  <si>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</si>
  <si>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</si>
  <si>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</si>
  <si>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</si>
  <si>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</si>
  <si>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</si>
  <si>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</si>
  <si>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</si>
  <si>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</si>
  <si>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</si>
  <si>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</si>
  <si>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</si>
  <si>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</si>
  <si>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</si>
  <si>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</si>
  <si>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</si>
  <si>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</si>
  <si>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</si>
  <si>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</si>
  <si>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</si>
  <si>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</si>
  <si>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</si>
  <si>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</si>
  <si>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</si>
  <si>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</si>
  <si>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</si>
  <si>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</si>
  <si>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</si>
  <si>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</si>
  <si>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</si>
  <si>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</si>
  <si>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</si>
  <si>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</si>
  <si>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</si>
  <si>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</si>
  <si>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</si>
  <si>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</si>
  <si>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</si>
  <si>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</si>
  <si>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</si>
  <si>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</si>
  <si>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</si>
  <si>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</si>
  <si>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</si>
  <si>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</si>
  <si>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</si>
  <si>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</si>
  <si>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</si>
  <si>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</si>
  <si>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</si>
  <si>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</si>
  <si>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</si>
  <si>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</si>
  <si>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</si>
  <si>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</si>
  <si>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</si>
  <si>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</si>
  <si>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</si>
  <si>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</si>
  <si>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</si>
  <si>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</si>
  <si>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</si>
  <si>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</si>
  <si>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</si>
  <si>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</si>
  <si>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</si>
  <si>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</si>
  <si>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</si>
  <si>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</si>
  <si>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</si>
  <si>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</si>
  <si>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</si>
  <si>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</si>
  <si>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</si>
  <si>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</si>
  <si>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</si>
  <si>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</si>
  <si>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</si>
  <si>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</si>
  <si>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</si>
  <si>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</si>
  <si>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</si>
  <si>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</si>
  <si>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</si>
  <si>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</si>
  <si>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</si>
  <si>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</si>
  <si>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</si>
  <si>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</si>
  <si>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</si>
  <si>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</si>
  <si>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</si>
  <si>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</si>
  <si>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</si>
  <si>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</si>
  <si>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</si>
  <si>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</si>
  <si>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</si>
  <si>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</si>
  <si>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</si>
  <si>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</si>
  <si>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</si>
  <si>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</si>
  <si>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</si>
  <si>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</si>
  <si>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</si>
  <si>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</si>
  <si>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</si>
  <si>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</si>
  <si>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</si>
  <si>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</si>
  <si>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</si>
  <si>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</si>
  <si>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</si>
  <si>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</si>
  <si>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</si>
  <si>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</si>
  <si>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</si>
  <si>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</si>
  <si>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</si>
  <si>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</si>
  <si>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</si>
  <si>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</si>
  <si>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</si>
  <si>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</si>
  <si>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</si>
  <si>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</si>
  <si>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</si>
  <si>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</si>
  <si>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</si>
  <si>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</si>
  <si>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</si>
  <si>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</si>
  <si>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</si>
  <si>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</si>
  <si>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</si>
  <si>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</si>
  <si>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</si>
  <si>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</si>
  <si>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</si>
  <si>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</si>
  <si>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</si>
  <si>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</si>
  <si>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</si>
  <si>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</si>
  <si>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</si>
  <si>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</si>
  <si>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</si>
  <si>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</si>
  <si>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</si>
  <si>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</si>
  <si>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</si>
  <si>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</si>
  <si>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</si>
  <si>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</si>
  <si>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</si>
  <si>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</si>
  <si>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</si>
  <si>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</si>
  <si>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</si>
  <si>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</si>
  <si>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</si>
  <si>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</si>
  <si>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</si>
  <si>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</si>
  <si>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</si>
  <si>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</si>
  <si>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</si>
  <si>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</si>
  <si>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</si>
  <si>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</si>
  <si>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</si>
  <si>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</si>
  <si>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</si>
  <si>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</si>
  <si>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</si>
  <si>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</si>
  <si>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</si>
  <si>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</si>
  <si>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</si>
  <si>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</si>
  <si>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</si>
  <si>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</si>
  <si>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</si>
  <si>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</si>
  <si>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</si>
  <si>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</si>
  <si>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</si>
  <si>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</si>
  <si>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</si>
  <si>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</si>
  <si>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</si>
  <si>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</si>
  <si>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</si>
  <si>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</si>
  <si>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</si>
  <si>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</si>
  <si>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</si>
  <si>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</si>
  <si>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</si>
  <si>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</si>
  <si>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</si>
  <si>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</si>
  <si>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</si>
  <si>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</si>
  <si>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</si>
  <si>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</si>
  <si>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</si>
  <si>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</si>
  <si>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</si>
  <si>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</si>
  <si>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</si>
  <si>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</si>
  <si>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</si>
  <si>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</si>
  <si>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</si>
  <si>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</si>
  <si>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</si>
  <si>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</si>
  <si>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</si>
  <si>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</si>
  <si>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</si>
  <si>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</si>
  <si>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</si>
  <si>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</si>
  <si>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</si>
  <si>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</si>
  <si>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</si>
  <si>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</si>
  <si>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</si>
  <si>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</si>
  <si>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</si>
  <si>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</si>
  <si>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</si>
  <si>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</si>
  <si>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</si>
  <si>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</si>
  <si>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</si>
  <si>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</si>
  <si>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</si>
  <si>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</si>
  <si>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</si>
  <si>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</si>
  <si>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</si>
  <si>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</si>
  <si>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</si>
  <si>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</si>
  <si>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</si>
  <si>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</si>
  <si>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</si>
  <si>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</si>
  <si>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</si>
  <si>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</si>
  <si>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</si>
  <si>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</si>
  <si>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</si>
  <si>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</si>
  <si>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</si>
  <si>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</si>
  <si>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</si>
  <si>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</si>
  <si>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</si>
  <si>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</si>
  <si>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</si>
  <si>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</si>
  <si>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</si>
  <si>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</si>
  <si>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</si>
  <si>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</si>
  <si>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</si>
  <si>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</si>
  <si>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</si>
  <si>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</si>
  <si>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</si>
  <si>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</si>
  <si>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</si>
  <si>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</si>
  <si>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</si>
  <si>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</si>
  <si>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</si>
  <si>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</si>
  <si>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</si>
  <si>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</si>
  <si>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</si>
  <si>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</si>
  <si>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</si>
  <si>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</si>
  <si>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</si>
  <si>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</si>
  <si>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</si>
  <si>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</si>
  <si>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</si>
  <si>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</si>
  <si>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</si>
  <si>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</si>
  <si>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</si>
  <si>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</si>
  <si>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</si>
  <si>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</si>
  <si>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</si>
  <si>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</si>
  <si>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</si>
  <si>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</si>
  <si>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</si>
  <si>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</si>
  <si>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</si>
  <si>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</si>
  <si>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</si>
  <si>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</si>
  <si>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</si>
  <si>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</si>
  <si>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</si>
  <si>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</si>
  <si>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</si>
  <si>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</si>
  <si>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</si>
  <si>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</si>
  <si>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</si>
  <si>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</si>
  <si>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</si>
  <si>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</si>
  <si>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</si>
  <si>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</si>
  <si>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</si>
  <si>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</si>
  <si>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</si>
  <si>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</si>
  <si>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</si>
  <si>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</si>
  <si>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</si>
  <si>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</si>
  <si>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</si>
  <si>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</si>
  <si>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</si>
  <si>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</si>
  <si>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</si>
  <si>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</si>
  <si>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</si>
  <si>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</si>
  <si>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</si>
  <si>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</si>
  <si>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</si>
  <si>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</si>
  <si>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</si>
  <si>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</si>
  <si>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</si>
  <si>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</si>
  <si>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</si>
  <si>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</si>
  <si>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</si>
  <si>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</si>
  <si>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</si>
  <si>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</si>
  <si>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</si>
  <si>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</si>
  <si>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</si>
  <si>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</si>
  <si>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</si>
  <si>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</si>
  <si>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</si>
  <si>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</si>
  <si>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</si>
  <si>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</si>
  <si>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</si>
  <si>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</si>
  <si>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</si>
  <si>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</si>
  <si>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</si>
  <si>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</si>
  <si>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</si>
  <si>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</si>
  <si>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</si>
  <si>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</si>
  <si>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</si>
  <si>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</si>
  <si>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</si>
  <si>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</si>
  <si>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</si>
  <si>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</si>
  <si>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</si>
  <si>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</si>
  <si>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</si>
  <si>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</si>
  <si>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</si>
  <si>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</si>
  <si>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</si>
  <si>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</si>
  <si>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</si>
  <si>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</si>
  <si>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</si>
  <si>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</si>
  <si>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</si>
  <si>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</si>
  <si>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</si>
  <si>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</si>
  <si>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</si>
  <si>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</si>
  <si>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</si>
  <si>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</si>
  <si>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</si>
  <si>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</si>
  <si>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</si>
  <si>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</si>
  <si>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</si>
  <si>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</si>
  <si>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</si>
  <si>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</si>
  <si>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</si>
  <si>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</si>
  <si>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</si>
  <si>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</si>
  <si>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</si>
  <si>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</si>
  <si>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</si>
  <si>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</si>
  <si>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</si>
  <si>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</si>
  <si>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</si>
  <si>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</si>
  <si>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</si>
  <si>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</si>
  <si>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</si>
  <si>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</si>
  <si>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</si>
  <si>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</si>
  <si>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</si>
  <si>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</si>
  <si>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</si>
  <si>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</si>
  <si>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</si>
  <si>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</si>
  <si>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</si>
  <si>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</si>
  <si>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</si>
  <si>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</si>
  <si>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</si>
  <si>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</si>
  <si>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</si>
  <si>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</si>
  <si>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</si>
  <si>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</si>
  <si>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</si>
  <si>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</si>
  <si>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</si>
  <si>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</si>
  <si>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</si>
  <si>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</si>
  <si>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</si>
  <si>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</si>
  <si>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</si>
  <si>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</si>
  <si>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</si>
  <si>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</si>
  <si>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</si>
  <si>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</si>
  <si>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</si>
  <si>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</si>
  <si>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</si>
  <si>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</si>
  <si>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</si>
  <si>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</si>
  <si>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</si>
  <si>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</si>
  <si>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</si>
  <si>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</si>
  <si>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</si>
  <si>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</si>
  <si>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</si>
  <si>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</si>
  <si>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</si>
  <si>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</si>
  <si>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</si>
  <si>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</si>
  <si>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</si>
  <si>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</si>
  <si>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</si>
  <si>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</si>
  <si>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</si>
  <si>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</si>
  <si>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</si>
  <si>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</si>
  <si>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</si>
  <si>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</si>
  <si>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</si>
  <si>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</si>
  <si>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</si>
  <si>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</si>
  <si>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</si>
  <si>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</si>
  <si>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</si>
  <si>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</si>
  <si>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</si>
  <si>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</si>
  <si>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</si>
  <si>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</si>
  <si>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</si>
  <si>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</si>
  <si>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</si>
  <si>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</si>
  <si>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</si>
  <si>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</si>
  <si>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</si>
  <si>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</si>
  <si>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</si>
  <si>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</si>
  <si>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</si>
  <si>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</si>
  <si>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</si>
  <si>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</si>
  <si>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</si>
  <si>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</si>
  <si>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</si>
  <si>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</si>
  <si>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</si>
  <si>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</si>
  <si>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</si>
  <si>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</si>
  <si>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</si>
  <si>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</si>
  <si>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</si>
  <si>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</si>
  <si>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</si>
  <si>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</si>
  <si>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</si>
  <si>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</si>
  <si>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</si>
  <si>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</si>
  <si>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</si>
  <si>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</si>
  <si>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</si>
  <si>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</si>
  <si>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</si>
  <si>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</si>
  <si>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</si>
  <si>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</si>
  <si>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</si>
  <si>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</si>
  <si>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</si>
  <si>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</si>
  <si>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</si>
  <si>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</si>
  <si>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</si>
  <si>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</si>
  <si>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</si>
  <si>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</si>
  <si>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</si>
  <si>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</si>
  <si>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</si>
  <si>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</si>
  <si>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</si>
  <si>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</si>
  <si>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</si>
  <si>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</si>
  <si>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</si>
  <si>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</si>
  <si>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</si>
  <si>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</si>
  <si>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</si>
  <si>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</si>
  <si>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</si>
  <si>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</si>
  <si>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</si>
  <si>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</si>
  <si>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</si>
  <si>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</si>
  <si>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</si>
  <si>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</si>
  <si>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</si>
  <si>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</si>
  <si>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</si>
  <si>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</si>
  <si>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</si>
  <si>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</si>
  <si>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</si>
  <si>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</si>
  <si>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</si>
  <si>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</si>
  <si>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</si>
  <si>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</si>
  <si>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</si>
  <si>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</si>
  <si>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</si>
  <si>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</si>
  <si>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</si>
  <si>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</si>
  <si>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</si>
  <si>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</si>
  <si>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</si>
  <si>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</si>
  <si>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</si>
  <si>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</si>
  <si>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</si>
  <si>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</si>
  <si>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</si>
  <si>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</si>
  <si>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</si>
  <si>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</si>
  <si>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</si>
  <si>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</si>
  <si>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</si>
  <si>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</si>
  <si>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</si>
  <si>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</si>
  <si>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</si>
  <si>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</si>
  <si>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</si>
  <si>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</si>
  <si>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</si>
  <si>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</si>
  <si>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</si>
  <si>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</si>
  <si>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</si>
  <si>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</si>
  <si>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</si>
  <si>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</si>
  <si>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</si>
  <si>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</si>
  <si>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</si>
  <si>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</si>
  <si>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</si>
  <si>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</si>
  <si>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</si>
  <si>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</si>
  <si>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</si>
  <si>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</si>
  <si>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</si>
  <si>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</si>
  <si>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</si>
  <si>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</si>
  <si>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</si>
  <si>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</si>
  <si>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</si>
  <si>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</si>
  <si>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</si>
  <si>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</si>
  <si>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</si>
  <si>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</si>
  <si>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</si>
  <si>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</si>
  <si>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</si>
  <si>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</si>
  <si>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</si>
  <si>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</si>
  <si>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</si>
  <si>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</si>
  <si>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</si>
  <si>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</si>
  <si>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</si>
  <si>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</si>
  <si>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</si>
  <si>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</si>
  <si>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</si>
  <si>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</si>
  <si>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</si>
  <si>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</si>
  <si>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</si>
  <si>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</si>
  <si>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</si>
  <si>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</si>
  <si>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</si>
  <si>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</si>
  <si>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</si>
  <si>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</si>
  <si>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</si>
  <si>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</si>
  <si>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</si>
  <si>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</si>
  <si>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</si>
  <si>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</si>
  <si>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</si>
  <si>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</si>
  <si>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</si>
  <si>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</si>
  <si>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</si>
  <si>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</si>
  <si>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</si>
  <si>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</si>
  <si>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</si>
  <si>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</si>
  <si>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</si>
  <si>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</si>
  <si>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</si>
  <si>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</si>
  <si>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</si>
  <si>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</si>
  <si>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</si>
  <si>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</si>
  <si>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</si>
  <si>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</si>
  <si>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</si>
  <si>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</si>
  <si>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</si>
  <si>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</si>
  <si>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</si>
  <si>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</si>
  <si>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</si>
  <si>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</si>
  <si>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</si>
  <si>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</si>
  <si>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</si>
  <si>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</si>
  <si>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</si>
  <si>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</si>
  <si>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</si>
  <si>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</si>
  <si>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</si>
  <si>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</si>
  <si>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</si>
  <si>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</si>
  <si>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</si>
  <si>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</si>
  <si>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</si>
  <si>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</si>
  <si>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</si>
  <si>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</si>
  <si>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</si>
  <si>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</si>
  <si>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</si>
  <si>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</si>
  <si>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</si>
  <si>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</si>
  <si>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</si>
  <si>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</si>
  <si>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</si>
  <si>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</si>
  <si>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</si>
  <si>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</si>
  <si>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</si>
  <si>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</si>
  <si>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</si>
  <si>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</si>
  <si>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</si>
  <si>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</si>
  <si>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</si>
  <si>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</si>
  <si>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</si>
  <si>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</si>
  <si>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</si>
  <si>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</si>
  <si>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</si>
  <si>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</si>
  <si>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</si>
  <si>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</si>
  <si>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</si>
  <si>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</si>
  <si>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</si>
  <si>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</si>
  <si>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</si>
  <si>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</si>
  <si>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</si>
  <si>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</si>
  <si>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</si>
  <si>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</si>
  <si>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</si>
  <si>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</si>
  <si>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</si>
  <si>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</si>
  <si>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</si>
  <si>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</si>
  <si>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</si>
  <si>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</si>
  <si>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</si>
  <si>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</si>
  <si>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</si>
  <si>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</si>
  <si>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</si>
  <si>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</si>
  <si>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</si>
  <si>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</si>
  <si>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</si>
  <si>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</si>
  <si>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</si>
  <si>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</si>
  <si>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</si>
  <si>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</si>
  <si>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</si>
  <si>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</si>
  <si>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</si>
  <si>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</si>
  <si>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</si>
  <si>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</si>
  <si>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</si>
  <si>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</si>
  <si>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</si>
  <si>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</si>
  <si>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</si>
  <si>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</si>
  <si>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</si>
  <si>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</si>
  <si>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</si>
  <si>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</si>
  <si>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</si>
  <si>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</si>
  <si>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</si>
  <si>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</si>
  <si>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</si>
  <si>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</si>
  <si>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</si>
  <si>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</si>
  <si>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</si>
  <si>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</si>
  <si>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</si>
  <si>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</si>
  <si>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</si>
  <si>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</si>
  <si>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</si>
  <si>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</si>
  <si>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</si>
  <si>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</si>
  <si>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</si>
  <si>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</si>
  <si>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</si>
  <si>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</si>
  <si>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</si>
  <si>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</si>
  <si>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</si>
  <si>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</si>
  <si>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</si>
  <si>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</si>
  <si>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</si>
  <si>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</si>
  <si>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</si>
  <si>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</si>
  <si>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</si>
  <si>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</si>
  <si>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</si>
  <si>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</si>
  <si>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</si>
  <si>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</si>
  <si>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</si>
  <si>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</si>
  <si>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</si>
  <si>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</si>
  <si>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</si>
  <si>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</si>
  <si>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</si>
  <si>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</si>
  <si>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</si>
  <si>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</si>
  <si>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</si>
  <si>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</si>
  <si>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</si>
  <si>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</si>
  <si>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</si>
  <si>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</si>
  <si>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</si>
  <si>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</si>
  <si>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</si>
  <si>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</si>
  <si>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</si>
  <si>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</si>
  <si>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</si>
  <si>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</si>
  <si>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</si>
  <si>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</si>
  <si>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</si>
  <si>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</si>
  <si>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</si>
  <si>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</si>
  <si>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</si>
  <si>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</si>
  <si>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</si>
  <si>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</si>
  <si>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</si>
  <si>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</si>
  <si>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</si>
  <si>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</si>
  <si>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</si>
  <si>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</si>
  <si>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</si>
  <si>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</si>
  <si>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</si>
  <si>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</si>
  <si>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</si>
  <si>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</si>
  <si>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</si>
  <si>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</si>
  <si>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</si>
  <si>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</si>
  <si>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</si>
  <si>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</si>
  <si>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</si>
  <si>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</si>
  <si>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</si>
  <si>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</si>
  <si>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</si>
  <si>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</si>
  <si>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</si>
  <si>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</si>
  <si>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</si>
  <si>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</si>
  <si>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</si>
  <si>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</si>
  <si>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</si>
  <si>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</si>
  <si>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</si>
  <si>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</si>
  <si>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</si>
  <si>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</si>
  <si>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</si>
  <si>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</si>
  <si>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</si>
  <si>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</si>
  <si>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</si>
  <si>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</si>
  <si>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</si>
  <si>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</si>
  <si>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</si>
  <si>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</si>
  <si>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</si>
  <si>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</si>
  <si>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</si>
  <si>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</si>
  <si>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</si>
  <si>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</si>
  <si>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</si>
  <si>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</si>
  <si>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</si>
  <si>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</si>
  <si>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</si>
  <si>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</si>
  <si>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</si>
  <si>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</si>
  <si>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</si>
  <si>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</si>
  <si>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</si>
  <si>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</si>
  <si>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</si>
  <si>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</si>
  <si>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</si>
  <si>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</si>
  <si>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</si>
  <si>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</si>
  <si>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</si>
  <si>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</si>
  <si>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</si>
  <si>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</si>
  <si>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</si>
  <si>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</si>
  <si>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</si>
  <si>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</si>
  <si>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</si>
  <si>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</si>
  <si>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</si>
  <si>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</si>
  <si>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</si>
  <si>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</si>
  <si>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</si>
  <si>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</si>
  <si>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</si>
  <si>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</si>
  <si>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</si>
  <si>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</si>
  <si>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</si>
  <si>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</si>
  <si>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</si>
  <si>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</si>
  <si>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</si>
  <si>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</si>
  <si>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</si>
  <si>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</si>
  <si>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</si>
  <si>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</si>
  <si>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</si>
  <si>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</si>
  <si>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</si>
  <si>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</si>
  <si>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</si>
  <si>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</si>
  <si>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</si>
  <si>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</si>
  <si>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</si>
  <si>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</si>
  <si>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</si>
  <si>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</si>
  <si>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</si>
  <si>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</si>
  <si>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</si>
  <si>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</si>
  <si>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</si>
  <si>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</si>
  <si>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</si>
  <si>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</si>
  <si>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</si>
  <si>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</si>
  <si>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</si>
  <si>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</si>
  <si>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</si>
  <si>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</si>
  <si>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</si>
  <si>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</si>
  <si>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</si>
  <si>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</si>
  <si>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</si>
  <si>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</si>
  <si>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</si>
  <si>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</si>
  <si>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</si>
  <si>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</si>
  <si>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</si>
  <si>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</si>
  <si>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</si>
  <si>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</si>
  <si>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</si>
  <si>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</si>
  <si>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</si>
  <si>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</si>
  <si>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</si>
  <si>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</si>
  <si>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</si>
  <si>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</si>
  <si>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</si>
  <si>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</si>
  <si>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</si>
  <si>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</si>
  <si>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</si>
  <si>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</si>
  <si>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</si>
  <si>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</si>
  <si>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</si>
  <si>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</si>
  <si>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</si>
  <si>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</si>
  <si>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</si>
  <si>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</si>
  <si>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</si>
  <si>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</si>
  <si>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</si>
  <si>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</si>
  <si>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</si>
  <si>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</si>
  <si>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</si>
  <si>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</si>
  <si>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</si>
  <si>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</si>
  <si>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</si>
  <si>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</si>
  <si>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</si>
  <si>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</si>
  <si>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</si>
  <si>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</si>
  <si>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</si>
  <si>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</si>
  <si>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</si>
  <si>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</si>
  <si>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</si>
  <si>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</si>
  <si>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</si>
  <si>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</si>
  <si>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</si>
  <si>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</si>
  <si>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</si>
  <si>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</si>
  <si>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</si>
  <si>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</si>
  <si>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</si>
  <si>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</si>
  <si>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</si>
  <si>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</si>
  <si>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</si>
  <si>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</si>
  <si>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</si>
  <si>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</si>
  <si>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</si>
  <si>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</si>
  <si>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</si>
  <si>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</si>
  <si>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</si>
  <si>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</si>
  <si>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</si>
  <si>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</si>
  <si>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</si>
  <si>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</si>
  <si>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</si>
  <si>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</si>
  <si>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</si>
  <si>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</si>
  <si>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</si>
  <si>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</si>
  <si>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</si>
  <si>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</si>
  <si>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</si>
  <si>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</si>
  <si>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</si>
  <si>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</si>
  <si>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</si>
  <si>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</si>
  <si>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</si>
  <si>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</si>
  <si>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</si>
  <si>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</si>
  <si>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</si>
  <si>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</si>
  <si>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</si>
  <si>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</si>
  <si>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</si>
  <si>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</si>
  <si>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</si>
  <si>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</si>
  <si>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</si>
  <si>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</si>
  <si>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</si>
  <si>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</si>
  <si>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</si>
  <si>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</si>
  <si>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</si>
  <si>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</si>
  <si>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</si>
  <si>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</si>
  <si>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</si>
  <si>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</si>
  <si>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</si>
  <si>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</si>
  <si>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</si>
  <si>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</si>
  <si>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</si>
  <si>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</si>
  <si>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</si>
  <si>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</si>
  <si>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</si>
  <si>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</si>
  <si>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</si>
  <si>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</si>
  <si>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</si>
  <si>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</si>
  <si>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</si>
  <si>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</si>
  <si>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</si>
  <si>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</si>
  <si>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</si>
  <si>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</si>
  <si>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</si>
  <si>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</si>
  <si>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</si>
  <si>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</si>
  <si>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</si>
  <si>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</si>
  <si>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</si>
  <si>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</si>
  <si>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</si>
  <si>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</si>
  <si>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</si>
  <si>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</si>
  <si>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</si>
  <si>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</si>
  <si>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</si>
  <si>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</si>
  <si>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</si>
  <si>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</si>
  <si>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</si>
  <si>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</si>
  <si>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</si>
  <si>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</si>
  <si>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</si>
  <si>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</si>
  <si>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</si>
  <si>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</si>
  <si>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</si>
  <si>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</si>
  <si>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</si>
  <si>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</si>
  <si>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</si>
  <si>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</si>
  <si>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</si>
  <si>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</si>
  <si>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</si>
  <si>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</si>
  <si>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</si>
  <si>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</si>
  <si>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</si>
  <si>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</si>
  <si>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</si>
  <si>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</si>
  <si>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</si>
  <si>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</si>
  <si>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</si>
  <si>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</si>
  <si>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</si>
  <si>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</si>
  <si>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</si>
  <si>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</si>
  <si>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</si>
  <si>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</si>
  <si>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</si>
  <si>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</si>
  <si>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</si>
  <si>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</si>
  <si>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</si>
  <si>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</si>
  <si>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</si>
  <si>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</si>
  <si>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</si>
  <si>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</si>
  <si>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</si>
  <si>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</si>
  <si>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</si>
  <si>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</si>
  <si>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</si>
  <si>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</si>
  <si>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</si>
  <si>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</si>
  <si>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</si>
  <si>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</si>
  <si>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</si>
  <si>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</si>
  <si>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</si>
  <si>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</si>
  <si>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</si>
  <si>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</si>
  <si>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</si>
  <si>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</si>
  <si>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</si>
  <si>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</si>
  <si>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</si>
  <si>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</si>
  <si>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</si>
  <si>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</si>
  <si>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</si>
  <si>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</si>
  <si>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</si>
  <si>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</si>
  <si>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</si>
  <si>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</si>
  <si>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</si>
  <si>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</si>
  <si>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</si>
  <si>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</si>
  <si>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</si>
  <si>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</si>
  <si>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</si>
  <si>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</si>
  <si>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</si>
  <si>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</si>
  <si>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</si>
  <si>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</si>
  <si>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</si>
  <si>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</si>
  <si>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</si>
  <si>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</si>
  <si>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</si>
  <si>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</si>
  <si>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</si>
  <si>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</si>
  <si>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</si>
  <si>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</si>
  <si>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</si>
  <si>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</si>
  <si>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</si>
  <si>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</si>
  <si>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</si>
  <si>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</si>
  <si>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</si>
  <si>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</si>
  <si>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</si>
  <si>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</si>
  <si>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</si>
  <si>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</si>
  <si>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</si>
  <si>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</si>
  <si>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</si>
  <si>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</si>
  <si>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</si>
  <si>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</si>
  <si>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</si>
  <si>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</si>
  <si>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</si>
  <si>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</si>
  <si>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</si>
  <si>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</si>
  <si>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</si>
  <si>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</si>
  <si>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</si>
  <si>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</si>
  <si>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</si>
  <si>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</si>
  <si>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</si>
  <si>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</si>
  <si>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</si>
  <si>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</si>
  <si>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</si>
  <si>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</si>
  <si>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</si>
  <si>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</si>
  <si>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</si>
  <si>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</si>
  <si>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</si>
  <si>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</si>
  <si>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</si>
  <si>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</si>
  <si>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</si>
  <si>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</si>
  <si>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</si>
  <si>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</si>
  <si>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</si>
  <si>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</si>
  <si>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</si>
  <si>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</si>
  <si>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</si>
  <si>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</si>
  <si>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</si>
  <si>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</si>
  <si>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</si>
  <si>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</si>
  <si>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</si>
  <si>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</si>
  <si>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</si>
  <si>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</si>
  <si>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</si>
  <si>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</si>
  <si>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</si>
  <si>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</si>
  <si>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</si>
  <si>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</si>
  <si>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</si>
  <si>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</si>
  <si>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</si>
  <si>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</si>
  <si>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</si>
  <si>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</si>
  <si>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</si>
  <si>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</si>
  <si>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</si>
  <si>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</si>
  <si>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</si>
  <si>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</si>
  <si>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</si>
  <si>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</si>
  <si>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</si>
  <si>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</si>
  <si>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</si>
  <si>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</si>
  <si>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</si>
  <si>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</si>
  <si>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</si>
  <si>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</si>
  <si>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</si>
  <si>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</si>
  <si>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</si>
  <si>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</si>
  <si>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</si>
  <si>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</si>
  <si>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</si>
  <si>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</si>
  <si>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</si>
  <si>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</si>
  <si>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</si>
  <si>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</si>
  <si>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</si>
  <si>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</si>
  <si>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</si>
  <si>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</si>
  <si>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</si>
  <si>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</si>
  <si>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</si>
  <si>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</si>
  <si>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</si>
  <si>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</si>
  <si>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</si>
  <si>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</si>
  <si>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</si>
  <si>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</si>
  <si>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</si>
  <si>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</si>
  <si>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</si>
  <si>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</si>
  <si>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</si>
  <si>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</si>
  <si>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</si>
  <si>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</si>
  <si>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</si>
  <si>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</si>
  <si>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</si>
  <si>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</si>
  <si>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</si>
  <si>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</si>
  <si>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</si>
  <si>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</si>
  <si>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</si>
  <si>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</si>
  <si>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</si>
  <si>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</si>
  <si>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</si>
  <si>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</si>
  <si>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</si>
  <si>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</si>
  <si>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</si>
  <si>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</si>
  <si>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</si>
  <si>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</si>
  <si>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</si>
  <si>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</si>
  <si>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</si>
  <si>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</si>
  <si>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</si>
  <si>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</si>
  <si>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</si>
  <si>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</si>
  <si>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</si>
  <si>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</si>
  <si>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</si>
  <si>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</si>
  <si>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</si>
  <si>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</si>
  <si>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</si>
  <si>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</si>
  <si>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</si>
  <si>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</si>
  <si>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</si>
  <si>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</si>
  <si>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</si>
  <si>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</si>
  <si>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</si>
  <si>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</si>
  <si>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</si>
  <si>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</si>
  <si>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</si>
  <si>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</si>
  <si>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</si>
  <si>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</si>
  <si>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</si>
  <si>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</si>
  <si>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</si>
  <si>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</si>
  <si>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</si>
  <si>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</si>
  <si>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</si>
  <si>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</si>
  <si>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</si>
  <si>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</si>
  <si>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</si>
  <si>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</si>
  <si>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</si>
  <si>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</si>
  <si>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</si>
  <si>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</si>
  <si>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</si>
  <si>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</si>
  <si>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</si>
  <si>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</si>
  <si>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</si>
  <si>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</si>
  <si>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</si>
  <si>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</si>
  <si>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</si>
  <si>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</si>
  <si>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</si>
  <si>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</si>
  <si>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</si>
  <si>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</si>
  <si>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</si>
  <si>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</si>
  <si>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</si>
  <si>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</si>
  <si>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</si>
  <si>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</si>
  <si>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</si>
  <si>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</si>
  <si>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</si>
  <si>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</si>
  <si>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</si>
  <si>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</si>
  <si>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</si>
  <si>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</si>
  <si>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</si>
  <si>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</si>
  <si>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</si>
  <si>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</si>
  <si>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</si>
  <si>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</si>
  <si>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</si>
  <si>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</si>
  <si>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</si>
  <si>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</si>
  <si>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</si>
  <si>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</si>
  <si>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</si>
  <si>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</si>
  <si>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</si>
  <si>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</si>
  <si>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</si>
  <si>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</si>
  <si>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</si>
  <si>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</si>
  <si>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</si>
  <si>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</si>
  <si>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</si>
  <si>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</si>
  <si>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</si>
  <si>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</si>
  <si>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</si>
  <si>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</si>
  <si>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</si>
  <si>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</si>
  <si>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</si>
  <si>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</si>
  <si>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</si>
  <si>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</si>
  <si>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</si>
  <si>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</si>
  <si>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</si>
  <si>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</si>
  <si>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</si>
  <si>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</si>
  <si>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</si>
  <si>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</si>
  <si>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</si>
  <si>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</si>
  <si>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</si>
  <si>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</si>
  <si>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</si>
  <si>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</si>
  <si>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</si>
  <si>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</si>
  <si>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</si>
  <si>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</si>
  <si>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</si>
  <si>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</si>
  <si>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</si>
  <si>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</si>
  <si>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</si>
  <si>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</si>
  <si>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</si>
  <si>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</si>
  <si>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</si>
  <si>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</si>
  <si>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</si>
  <si>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</si>
  <si>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</si>
  <si>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</si>
  <si>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</si>
  <si>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</si>
  <si>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</si>
  <si>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</si>
  <si>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</si>
  <si>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</si>
  <si>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</si>
  <si>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</si>
  <si>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</si>
  <si>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</si>
  <si>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</si>
  <si>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</si>
  <si>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</si>
  <si>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</si>
  <si>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</si>
  <si>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</si>
  <si>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</si>
  <si>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</si>
  <si>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</si>
  <si>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</si>
  <si>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</si>
  <si>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</si>
  <si>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</si>
  <si>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</si>
  <si>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</si>
  <si>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</si>
  <si>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</si>
  <si>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</si>
  <si>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</si>
  <si>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</si>
  <si>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</si>
  <si>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</si>
  <si>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</si>
  <si>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</si>
  <si>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</si>
  <si>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</si>
  <si>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</si>
  <si>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</si>
  <si>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</si>
  <si>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</si>
  <si>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</si>
  <si>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</si>
  <si>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</si>
  <si>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</si>
  <si>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</si>
  <si>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</si>
  <si>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</si>
  <si>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</si>
  <si>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</si>
  <si>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</si>
  <si>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</si>
  <si>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</si>
  <si>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</si>
  <si>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</si>
  <si>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</si>
  <si>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</si>
  <si>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</si>
  <si>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</si>
  <si>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</si>
  <si>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</si>
  <si>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</si>
  <si>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</si>
  <si>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</si>
  <si>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</si>
  <si>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</si>
  <si>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</si>
  <si>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</si>
  <si>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</si>
  <si>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</si>
  <si>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</si>
  <si>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</si>
  <si>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</si>
  <si>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</si>
  <si>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</si>
  <si>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</si>
  <si>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</si>
  <si>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</si>
  <si>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</si>
  <si>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</si>
  <si>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</si>
  <si>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</si>
  <si>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</si>
  <si>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</si>
  <si>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</si>
  <si>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</si>
  <si>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</si>
  <si>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</si>
  <si>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</si>
  <si>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</si>
  <si>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</si>
  <si>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</si>
  <si>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</si>
  <si>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</si>
  <si>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</si>
  <si>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</si>
  <si>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</si>
  <si>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</si>
  <si>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</si>
  <si>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</si>
  <si>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</si>
  <si>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</si>
  <si>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</si>
  <si>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</si>
  <si>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</si>
  <si>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</si>
  <si>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</si>
  <si>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</si>
  <si>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</si>
  <si>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</si>
  <si>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</si>
  <si>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</si>
  <si>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</si>
  <si>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</si>
  <si>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</si>
  <si>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</si>
  <si>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</si>
  <si>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</si>
  <si>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</si>
  <si>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</si>
  <si>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</si>
  <si>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</si>
  <si>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</si>
  <si>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</si>
  <si>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</si>
  <si>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</si>
  <si>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</si>
  <si>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</si>
  <si>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</si>
  <si>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</si>
  <si>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</si>
  <si>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</si>
  <si>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</si>
  <si>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</si>
  <si>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</si>
  <si>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</si>
  <si>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</si>
  <si>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</si>
  <si>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</si>
  <si>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</si>
  <si>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</si>
  <si>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</si>
  <si>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</si>
  <si>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</si>
  <si>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</si>
  <si>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</si>
  <si>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</si>
  <si>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</si>
  <si>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</si>
  <si>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</si>
  <si>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</si>
  <si>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</si>
  <si>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</si>
  <si>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</si>
  <si>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</si>
  <si>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</si>
  <si>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</si>
  <si>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</si>
  <si>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</si>
  <si>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</si>
  <si>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</si>
  <si>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</si>
  <si>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</si>
  <si>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</si>
  <si>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</si>
  <si>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</si>
  <si>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</si>
  <si>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</si>
  <si>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</si>
  <si>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</si>
  <si>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</si>
  <si>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</si>
  <si>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</si>
  <si>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</si>
  <si>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</si>
  <si>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</si>
  <si>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</si>
  <si>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</si>
  <si>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</si>
  <si>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</si>
  <si>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</si>
  <si>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</si>
  <si>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</si>
  <si>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</si>
  <si>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</si>
  <si>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</si>
  <si>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</si>
  <si>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</si>
  <si>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</si>
  <si>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</si>
  <si>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</si>
  <si>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</si>
  <si>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</si>
  <si>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</si>
  <si>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</si>
  <si>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</si>
  <si>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</si>
  <si>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</si>
  <si>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</si>
  <si>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</si>
  <si>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</si>
  <si>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</si>
  <si>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</si>
  <si>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</si>
  <si>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</si>
  <si>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</si>
  <si>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</si>
  <si>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</si>
  <si>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</si>
  <si>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</si>
  <si>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</si>
  <si>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</si>
  <si>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</si>
  <si>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</si>
  <si>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</si>
  <si>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</si>
  <si>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</si>
  <si>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</si>
  <si>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</si>
  <si>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</si>
  <si>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</si>
  <si>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</si>
  <si>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</si>
  <si>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</si>
  <si>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</si>
  <si>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</si>
  <si>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</si>
  <si>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</si>
  <si>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</si>
  <si>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</si>
  <si>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</si>
  <si>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</si>
  <si>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</si>
  <si>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</si>
  <si>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</si>
  <si>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</si>
  <si>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</si>
  <si>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</si>
  <si>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</si>
  <si>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</si>
  <si>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</si>
  <si>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</si>
  <si>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</si>
  <si>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</si>
  <si>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</si>
  <si>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</si>
  <si>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</si>
  <si>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</si>
  <si>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</si>
  <si>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</si>
  <si>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</si>
  <si>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</si>
  <si>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</si>
  <si>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</si>
  <si>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</si>
  <si>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</si>
  <si>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</si>
  <si>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</si>
  <si>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</si>
  <si>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</si>
  <si>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</si>
  <si>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</si>
  <si>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</si>
  <si>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</si>
  <si>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</si>
  <si>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</si>
  <si>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</si>
  <si>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</si>
  <si>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</si>
  <si>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</si>
  <si>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</si>
  <si>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</si>
  <si>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</si>
  <si>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</si>
  <si>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</si>
  <si>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</si>
  <si>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</si>
  <si>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</si>
  <si>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</si>
  <si>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</si>
  <si>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</si>
  <si>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</si>
  <si>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</si>
  <si>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</si>
  <si>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</si>
  <si>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</si>
  <si>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</si>
  <si>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</si>
  <si>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</si>
  <si>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</si>
  <si>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</si>
  <si>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</si>
  <si>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</si>
  <si>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</si>
  <si>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</si>
  <si>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</si>
  <si>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</si>
  <si>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</si>
  <si>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</si>
  <si>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</si>
  <si>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</si>
  <si>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</si>
  <si>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</si>
  <si>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</si>
  <si>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</si>
  <si>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</si>
  <si>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</si>
  <si>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</si>
  <si>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</si>
  <si>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</si>
  <si>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</si>
  <si>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</si>
  <si>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</si>
  <si>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</si>
  <si>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</si>
  <si>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</si>
  <si>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</si>
  <si>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</si>
  <si>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</si>
  <si>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</si>
  <si>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</si>
  <si>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</si>
  <si>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</si>
  <si>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</si>
  <si>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</si>
  <si>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</si>
  <si>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</si>
  <si>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</si>
  <si>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</si>
  <si>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</si>
  <si>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</si>
  <si>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</si>
  <si>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</si>
  <si>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</si>
  <si>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</si>
  <si>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</si>
  <si>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</si>
  <si>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</si>
  <si>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</si>
  <si>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</si>
  <si>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</si>
  <si>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</si>
  <si>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</si>
  <si>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</si>
  <si>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</si>
  <si>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</si>
  <si>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</si>
  <si>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</si>
  <si>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</si>
  <si>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</si>
  <si>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</si>
  <si>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</si>
  <si>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</si>
  <si>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</si>
  <si>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</si>
  <si>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</si>
  <si>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</si>
  <si>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</si>
  <si>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</si>
  <si>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</si>
  <si>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</si>
  <si>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</si>
  <si>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</si>
  <si>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</si>
  <si>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</si>
  <si>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</si>
  <si>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</si>
  <si>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</si>
  <si>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</si>
  <si>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</si>
  <si>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</si>
  <si>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</si>
  <si>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</si>
  <si>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</si>
  <si>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</si>
  <si>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</si>
  <si>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</si>
  <si>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</si>
  <si>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</si>
  <si>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</si>
  <si>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</si>
  <si>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</si>
  <si>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</si>
  <si>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</si>
  <si>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</si>
  <si>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</si>
  <si>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</si>
  <si>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</si>
  <si>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</si>
  <si>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</si>
  <si>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</si>
  <si>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</si>
  <si>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</si>
  <si>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</si>
  <si>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</si>
  <si>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</si>
  <si>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</si>
  <si>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</si>
  <si>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</si>
  <si>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</si>
  <si>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</si>
  <si>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</si>
  <si>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</si>
  <si>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</si>
  <si>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</si>
  <si>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</si>
  <si>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</si>
  <si>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</si>
  <si>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</si>
  <si>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</si>
  <si>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</si>
  <si>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</si>
  <si>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</si>
  <si>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</si>
  <si>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</si>
  <si>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</si>
  <si>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</si>
  <si>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</si>
  <si>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</si>
  <si>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</si>
  <si>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</si>
  <si>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</si>
  <si>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</si>
  <si>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</si>
  <si>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</si>
  <si>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</si>
  <si>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</si>
  <si>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</si>
  <si>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</si>
  <si>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</si>
  <si>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</si>
  <si>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</si>
  <si>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</si>
  <si>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</si>
  <si>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</si>
  <si>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</si>
  <si>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</si>
  <si>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</si>
  <si>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</si>
  <si>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</si>
  <si>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</si>
  <si>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</si>
  <si>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</si>
  <si>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</si>
  <si>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</si>
  <si>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</si>
  <si>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</si>
  <si>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</si>
  <si>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</si>
  <si>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</si>
  <si>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</si>
  <si>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</si>
  <si>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</si>
  <si>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</si>
  <si>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</si>
  <si>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</si>
  <si>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</si>
  <si>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</si>
  <si>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</si>
  <si>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</si>
  <si>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</si>
  <si>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</si>
  <si>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</si>
  <si>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</si>
  <si>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</si>
  <si>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</si>
  <si>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</si>
  <si>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</si>
  <si>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</si>
  <si>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</si>
  <si>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</si>
  <si>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</si>
  <si>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</si>
  <si>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</si>
  <si>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</si>
  <si>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</si>
  <si>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</si>
  <si>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</si>
  <si>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</si>
  <si>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</si>
  <si>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</si>
  <si>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</si>
  <si>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</si>
  <si>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</si>
  <si>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</si>
  <si>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</si>
  <si>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</si>
  <si>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</si>
  <si>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</si>
  <si>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</si>
  <si>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</si>
  <si>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</si>
  <si>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</si>
  <si>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</si>
  <si>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</si>
  <si>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</si>
  <si>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</si>
  <si>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</si>
  <si>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</si>
  <si>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</si>
  <si>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</si>
  <si>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</si>
  <si>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</si>
  <si>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</si>
  <si>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</si>
  <si>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</si>
  <si>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</si>
  <si>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</si>
  <si>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</si>
  <si>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</si>
  <si>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</si>
  <si>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</si>
  <si>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</si>
  <si>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</si>
  <si>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</si>
  <si>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</si>
  <si>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</si>
  <si>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</si>
  <si>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</si>
  <si>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</si>
  <si>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</si>
  <si>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</si>
  <si>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</si>
  <si>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</si>
  <si>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</si>
  <si>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</si>
  <si>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</si>
  <si>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</si>
  <si>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</si>
  <si>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</si>
  <si>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</si>
  <si>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</si>
  <si>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</si>
  <si>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</si>
  <si>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</si>
  <si>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</si>
  <si>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</si>
  <si>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</si>
  <si>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</si>
  <si>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</si>
  <si>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</si>
  <si>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</si>
  <si>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</si>
  <si>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</si>
  <si>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</si>
  <si>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</si>
  <si>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</si>
  <si>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</si>
  <si>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</si>
  <si>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</si>
  <si>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</si>
  <si>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</si>
  <si>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</si>
  <si>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</si>
  <si>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</si>
  <si>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</si>
  <si>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</si>
  <si>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</si>
  <si>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</si>
  <si>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</si>
  <si>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</si>
  <si>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</si>
  <si>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</si>
  <si>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</si>
  <si>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</si>
  <si>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</si>
  <si>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</si>
  <si>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</si>
  <si>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</si>
  <si>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</si>
  <si>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</si>
  <si>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</si>
  <si>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</si>
  <si>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</si>
  <si>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</si>
  <si>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</si>
  <si>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</si>
  <si>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</si>
  <si>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</si>
  <si>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</si>
  <si>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</si>
  <si>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</si>
  <si>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</si>
  <si>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</si>
  <si>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</si>
  <si>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</si>
  <si>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</si>
  <si>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</si>
  <si>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</si>
  <si>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</si>
  <si>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</si>
  <si>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</si>
  <si>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</si>
  <si>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</si>
  <si>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</si>
  <si>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</si>
  <si>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</si>
  <si>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</si>
  <si>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</si>
  <si>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</si>
  <si>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</si>
  <si>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</si>
  <si>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</si>
  <si>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</si>
  <si>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</si>
  <si>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</si>
  <si>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</si>
  <si>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</si>
  <si>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</si>
  <si>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</si>
  <si>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</si>
  <si>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</si>
  <si>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</si>
  <si>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</si>
  <si>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</si>
  <si>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</si>
  <si>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</si>
  <si>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</si>
  <si>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</si>
  <si>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</si>
  <si>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</si>
  <si>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</si>
  <si>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</si>
  <si>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</si>
  <si>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</si>
  <si>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</si>
  <si>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</si>
  <si>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</si>
  <si>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</si>
  <si>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</si>
  <si>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</si>
  <si>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</si>
  <si>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</si>
  <si>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</si>
  <si>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</si>
  <si>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</si>
  <si>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</si>
  <si>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</si>
  <si>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</si>
  <si>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</si>
  <si>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</si>
  <si>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</si>
  <si>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</si>
  <si>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</si>
  <si>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</si>
  <si>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</si>
  <si>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</si>
  <si>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</si>
  <si>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</si>
  <si>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</si>
  <si>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</si>
  <si>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</si>
  <si>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</si>
  <si>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</si>
  <si>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</si>
  <si>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</si>
  <si>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</si>
  <si>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</si>
  <si>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</si>
  <si>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</si>
  <si>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</si>
  <si>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</si>
  <si>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</si>
  <si>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</si>
  <si>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</si>
  <si>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</si>
  <si>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</si>
  <si>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</si>
  <si>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</si>
  <si>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</si>
  <si>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</si>
  <si>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</si>
  <si>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</si>
  <si>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</si>
  <si>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</si>
  <si>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</si>
  <si>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</si>
  <si>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</si>
  <si>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</si>
  <si>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</si>
  <si>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</si>
  <si>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</si>
  <si>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</si>
  <si>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</si>
  <si>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</si>
  <si>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</si>
  <si>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</si>
  <si>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</si>
  <si>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</si>
  <si>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</si>
  <si>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</si>
  <si>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</si>
  <si>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</si>
  <si>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</si>
  <si>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</si>
  <si>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</si>
  <si>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</si>
  <si>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</si>
  <si>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</si>
  <si>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</si>
  <si>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</si>
  <si>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</si>
  <si>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</si>
  <si>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</si>
  <si>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</si>
  <si>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</si>
  <si>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</si>
  <si>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</si>
  <si>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</si>
  <si>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</si>
  <si>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</si>
  <si>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</si>
  <si>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</si>
  <si>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</si>
  <si>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</si>
  <si>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</si>
  <si>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</si>
  <si>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</si>
  <si>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</si>
  <si>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</si>
  <si>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</si>
  <si>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</si>
  <si>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</si>
  <si>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</si>
  <si>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</si>
  <si>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</si>
  <si>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</si>
  <si>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</si>
  <si>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</si>
  <si>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</si>
  <si>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</si>
  <si>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</si>
  <si>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</si>
  <si>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</si>
  <si>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</si>
  <si>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</si>
  <si>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</si>
  <si>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</si>
  <si>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</si>
  <si>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</si>
  <si>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</si>
  <si>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</si>
  <si>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</si>
  <si>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</si>
  <si>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</si>
  <si>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</si>
  <si>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</si>
  <si>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</si>
  <si>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</si>
  <si>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</si>
  <si>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</si>
  <si>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</si>
  <si>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</si>
  <si>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</si>
  <si>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</si>
  <si>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</si>
  <si>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</si>
  <si>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</si>
  <si>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</si>
  <si>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</si>
  <si>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</si>
  <si>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</si>
  <si>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</si>
  <si>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</si>
  <si>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</si>
  <si>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</si>
  <si>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</si>
  <si>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</si>
  <si>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</si>
  <si>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</si>
  <si>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</si>
  <si>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</si>
  <si>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</si>
  <si>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</si>
  <si>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</si>
  <si>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</si>
  <si>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</si>
  <si>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</si>
  <si>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</si>
  <si>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</si>
  <si>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</si>
  <si>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</si>
  <si>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</si>
  <si>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</si>
  <si>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</si>
  <si>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</si>
  <si>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</si>
  <si>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</si>
  <si>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</si>
  <si>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</si>
  <si>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</si>
  <si>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</si>
  <si>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</si>
  <si>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</si>
  <si>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</si>
  <si>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</si>
  <si>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</si>
  <si>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</si>
  <si>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</si>
  <si>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</si>
  <si>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</si>
  <si>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</si>
  <si>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</si>
  <si>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</si>
  <si>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</si>
  <si>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</si>
  <si>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</si>
  <si>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</si>
  <si>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</si>
  <si>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</si>
  <si>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</si>
  <si>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</si>
  <si>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</si>
  <si>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</si>
  <si>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</si>
  <si>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</si>
  <si>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</si>
  <si>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</si>
  <si>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</si>
  <si>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</si>
  <si>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</si>
  <si>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</si>
  <si>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</si>
  <si>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</si>
  <si>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</si>
  <si>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</si>
  <si>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</si>
  <si>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</si>
  <si>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</si>
  <si>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</si>
  <si>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</si>
  <si>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</si>
  <si>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</si>
  <si>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</si>
  <si>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</si>
  <si>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</si>
  <si>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</si>
  <si>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</si>
  <si>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</si>
  <si>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</si>
  <si>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</si>
  <si>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</si>
  <si>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</si>
  <si>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</si>
  <si>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</si>
  <si>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</si>
  <si>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</si>
  <si>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</si>
  <si>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</si>
  <si>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</si>
  <si>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</si>
  <si>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</si>
  <si>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</si>
  <si>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</si>
  <si>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</si>
  <si>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</si>
  <si>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</si>
  <si>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</si>
  <si>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</si>
  <si>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</si>
  <si>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</si>
  <si>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</si>
  <si>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</si>
  <si>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</si>
  <si>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</si>
  <si>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</si>
  <si>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</si>
  <si>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</si>
  <si>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</si>
  <si>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</si>
  <si>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</si>
  <si>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</si>
  <si>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</si>
  <si>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</si>
  <si>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</si>
  <si>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</si>
  <si>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</si>
  <si>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</si>
  <si>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</si>
  <si>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</si>
  <si>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</si>
  <si>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</si>
  <si>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</si>
  <si>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</si>
  <si>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</si>
  <si>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</si>
  <si>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</si>
  <si>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</si>
  <si>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</si>
  <si>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</si>
  <si>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</si>
  <si>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</si>
  <si>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</si>
  <si>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</si>
  <si>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</si>
  <si>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</si>
  <si>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</si>
  <si>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</si>
  <si>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</si>
  <si>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</si>
  <si>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</si>
  <si>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</si>
  <si>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</si>
  <si>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</si>
  <si>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</si>
  <si>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</si>
  <si>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</si>
  <si>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</si>
  <si>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</si>
  <si>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</si>
  <si>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</si>
  <si>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</si>
  <si>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</si>
  <si>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</si>
  <si>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</si>
  <si>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</si>
  <si>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</si>
  <si>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</si>
  <si>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</si>
  <si>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</si>
  <si>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</si>
  <si>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</si>
  <si>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</si>
  <si>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</si>
  <si>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</si>
  <si>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</si>
  <si>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</si>
  <si>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</si>
  <si>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</si>
  <si>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</si>
  <si>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</si>
  <si>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</si>
  <si>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</si>
  <si>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</si>
  <si>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</si>
  <si>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</si>
  <si>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</si>
  <si>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</si>
  <si>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</si>
  <si>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</si>
  <si>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</si>
  <si>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</si>
  <si>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</si>
  <si>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</si>
  <si>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</si>
  <si>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</si>
  <si>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</si>
  <si>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</si>
  <si>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</si>
  <si>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</si>
  <si>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</si>
  <si>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</si>
  <si>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</si>
  <si>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</si>
  <si>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</si>
  <si>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</si>
  <si>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</si>
  <si>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</si>
  <si>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</si>
  <si>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</si>
  <si>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</si>
  <si>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</si>
  <si>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</si>
  <si>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</si>
  <si>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</si>
  <si>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</si>
  <si>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</si>
  <si>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</si>
  <si>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</si>
  <si>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</si>
  <si>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</si>
  <si>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</si>
  <si>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</si>
  <si>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</si>
  <si>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</si>
  <si>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</si>
  <si>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</si>
  <si>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</si>
  <si>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</si>
  <si>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</si>
  <si>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</si>
  <si>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</si>
  <si>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</si>
  <si>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</si>
  <si>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</si>
  <si>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</si>
  <si>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</si>
  <si>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</si>
  <si>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</si>
  <si>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</si>
  <si>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</si>
  <si>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</si>
  <si>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</si>
  <si>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</si>
  <si>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</si>
  <si>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</si>
  <si>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</si>
  <si>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</si>
  <si>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</si>
  <si>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</si>
  <si>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</si>
  <si>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</si>
  <si>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</si>
  <si>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</si>
  <si>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</si>
  <si>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</si>
  <si>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</si>
  <si>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</si>
  <si>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</si>
  <si>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</si>
  <si>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</si>
  <si>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</si>
  <si>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</si>
  <si>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</si>
  <si>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</si>
  <si>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</si>
  <si>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</si>
  <si>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</si>
  <si>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</si>
  <si>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</si>
  <si>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</si>
  <si>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</si>
  <si>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</si>
  <si>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</si>
  <si>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</si>
  <si>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</si>
  <si>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</si>
  <si>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</si>
  <si>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</si>
  <si>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</si>
  <si>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</si>
  <si>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</si>
  <si>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</si>
  <si>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</si>
  <si>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</si>
  <si>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</si>
  <si>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</si>
  <si>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</si>
  <si>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</si>
  <si>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</si>
  <si>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</si>
  <si>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</si>
  <si>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</si>
  <si>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</si>
  <si>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</si>
  <si>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</si>
  <si>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</si>
  <si>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</si>
  <si>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</si>
  <si>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</si>
  <si>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</si>
  <si>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</si>
  <si>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</si>
  <si>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</si>
  <si>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</si>
  <si>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</si>
  <si>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</si>
  <si>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</si>
  <si>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</si>
  <si>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</si>
  <si>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</si>
  <si>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</si>
  <si>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</si>
  <si>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</si>
  <si>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</si>
  <si>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</si>
  <si>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</si>
  <si>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</si>
  <si>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</si>
  <si>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</si>
  <si>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</si>
  <si>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</si>
  <si>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</si>
  <si>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</si>
  <si>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</si>
  <si>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</si>
  <si>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</si>
  <si>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</si>
  <si>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</si>
  <si>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</si>
  <si>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</si>
  <si>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</si>
  <si>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</si>
  <si>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</si>
  <si>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</si>
  <si>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</si>
  <si>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</si>
  <si>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</si>
  <si>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</si>
  <si>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</si>
  <si>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</si>
  <si>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</si>
  <si>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</si>
  <si>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</si>
  <si>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</si>
  <si>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</si>
  <si>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</si>
  <si>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</si>
  <si>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</si>
  <si>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</si>
  <si>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</si>
  <si>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</si>
  <si>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</si>
  <si>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</si>
  <si>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</si>
  <si>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</si>
  <si>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</si>
  <si>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</si>
  <si>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</si>
  <si>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</si>
  <si>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</si>
  <si>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</si>
  <si>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</si>
  <si>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</si>
  <si>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</si>
  <si>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</si>
  <si>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</si>
  <si>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</si>
  <si>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</si>
  <si>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</si>
  <si>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</si>
  <si>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</si>
  <si>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</si>
  <si>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</si>
  <si>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</si>
  <si>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</si>
  <si>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</si>
  <si>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</si>
  <si>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</si>
  <si>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</si>
  <si>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</si>
  <si>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</si>
  <si>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</si>
  <si>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</si>
  <si>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</si>
  <si>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</si>
  <si>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</si>
  <si>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</si>
  <si>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</si>
  <si>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</si>
  <si>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</si>
  <si>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</si>
  <si>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</si>
  <si>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</si>
  <si>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</si>
  <si>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</si>
  <si>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</si>
  <si>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</si>
  <si>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</si>
  <si>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</si>
  <si>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</si>
  <si>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</si>
  <si>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</si>
  <si>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</si>
  <si>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</si>
  <si>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</si>
  <si>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</si>
  <si>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</si>
  <si>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</si>
  <si>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</si>
  <si>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</si>
  <si>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</si>
  <si>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</si>
  <si>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</si>
  <si>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</si>
  <si>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</si>
  <si>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</si>
  <si>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</si>
  <si>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</si>
  <si>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</si>
  <si>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</si>
  <si>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</si>
  <si>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</si>
  <si>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</si>
  <si>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</si>
  <si>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</si>
  <si>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</si>
  <si>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</si>
  <si>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</si>
  <si>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</si>
  <si>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</si>
  <si>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</si>
  <si>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</si>
  <si>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</si>
  <si>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</si>
  <si>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</si>
  <si>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</si>
  <si>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</si>
  <si>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</si>
  <si>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</si>
  <si>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</si>
  <si>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</si>
  <si>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</si>
  <si>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</si>
  <si>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</si>
  <si>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</si>
  <si>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</si>
  <si>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</si>
  <si>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</si>
  <si>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</si>
  <si>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</si>
  <si>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</si>
  <si>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</si>
  <si>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</si>
  <si>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</si>
  <si>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</si>
  <si>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</si>
  <si>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</si>
  <si>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</si>
  <si>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</si>
  <si>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</si>
  <si>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</si>
  <si>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</si>
  <si>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</si>
  <si>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</si>
  <si>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</si>
  <si>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</si>
  <si>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</si>
  <si>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</si>
  <si>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</si>
  <si>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</si>
  <si>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</si>
  <si>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</si>
  <si>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</si>
  <si>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</si>
  <si>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</si>
  <si>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</si>
  <si>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</si>
  <si>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</si>
  <si>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</si>
  <si>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</si>
  <si>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</si>
  <si>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</si>
  <si>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</si>
  <si>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</si>
  <si>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</si>
  <si>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</si>
  <si>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</si>
  <si>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</si>
  <si>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</si>
  <si>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</si>
  <si>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</si>
  <si>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</si>
  <si>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</si>
  <si>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</si>
  <si>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</si>
  <si>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</si>
  <si>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</si>
  <si>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</si>
  <si>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</si>
  <si>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</si>
  <si>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</si>
  <si>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</si>
  <si>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</si>
  <si>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</si>
  <si>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</si>
  <si>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</si>
  <si>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</si>
  <si>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</si>
  <si>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</si>
  <si>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</si>
  <si>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</si>
  <si>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</si>
  <si>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</si>
  <si>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</si>
  <si>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</si>
  <si>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</si>
  <si>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</si>
  <si>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</si>
  <si>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</si>
  <si>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</si>
  <si>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</si>
  <si>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</si>
  <si>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</si>
  <si>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</si>
  <si>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</si>
  <si>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</si>
  <si>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</si>
  <si>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</si>
  <si>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</si>
  <si>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</si>
  <si>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</si>
  <si>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</si>
  <si>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</si>
  <si>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</si>
  <si>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</si>
  <si>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</si>
  <si>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</si>
  <si>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</si>
  <si>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</si>
  <si>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</si>
  <si>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</si>
  <si>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</si>
  <si>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</si>
  <si>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</si>
  <si>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</si>
  <si>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</si>
  <si>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</si>
  <si>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</si>
  <si>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</si>
  <si>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</si>
  <si>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</si>
  <si>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</si>
  <si>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</si>
  <si>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</si>
  <si>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</si>
  <si>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</si>
  <si>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</si>
  <si>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</si>
  <si>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</si>
  <si>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</si>
  <si>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</si>
  <si>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</si>
  <si>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</si>
  <si>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</si>
  <si>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</si>
  <si>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</si>
  <si>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</si>
  <si>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</si>
  <si>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</si>
  <si>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</si>
  <si>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</si>
  <si>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</si>
  <si>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</si>
  <si>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</si>
  <si>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</si>
  <si>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</si>
  <si>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</si>
  <si>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</si>
  <si>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</si>
  <si>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</si>
  <si>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</si>
  <si>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</si>
  <si>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</si>
  <si>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</si>
  <si>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</si>
  <si>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</si>
  <si>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</si>
  <si>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</si>
  <si>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</si>
  <si>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</si>
  <si>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</si>
  <si>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</si>
  <si>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</si>
  <si>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</si>
  <si>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</si>
  <si>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</si>
  <si>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</si>
  <si>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</si>
  <si>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</si>
  <si>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</si>
  <si>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</si>
  <si>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</si>
  <si>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</si>
  <si>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</si>
  <si>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</si>
  <si>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</si>
  <si>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</si>
  <si>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</si>
  <si>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</si>
  <si>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</si>
  <si>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</si>
  <si>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</si>
  <si>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</si>
  <si>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</si>
  <si>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</si>
  <si>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</si>
  <si>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</si>
  <si>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</si>
  <si>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</si>
  <si>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</si>
  <si>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</si>
  <si>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</si>
  <si>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</si>
  <si>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</si>
  <si>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</si>
  <si>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</si>
  <si>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</si>
  <si>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</si>
  <si>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</si>
  <si>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</si>
  <si>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</si>
  <si>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</si>
  <si>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</si>
  <si>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</si>
  <si>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</si>
  <si>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</si>
  <si>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</si>
  <si>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</si>
  <si>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</si>
  <si>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</si>
  <si>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</si>
  <si>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</si>
  <si>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</si>
  <si>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</si>
  <si>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</si>
  <si>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</si>
  <si>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</si>
  <si>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</si>
  <si>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</si>
  <si>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</si>
  <si>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</si>
  <si>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</si>
  <si>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</si>
  <si>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</si>
  <si>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</si>
  <si>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</si>
  <si>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</si>
  <si>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</si>
  <si>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</si>
  <si>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</si>
  <si>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</si>
  <si>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</si>
  <si>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</si>
  <si>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</si>
  <si>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</si>
  <si>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</si>
  <si>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</si>
  <si>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</si>
  <si>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</si>
  <si>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</si>
  <si>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</si>
  <si>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</si>
  <si>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</si>
  <si>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</si>
  <si>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</si>
  <si>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</si>
  <si>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</si>
  <si>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</si>
  <si>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</si>
  <si>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</si>
  <si>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</si>
  <si>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</si>
  <si>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</si>
  <si>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</si>
  <si>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</si>
  <si>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</si>
  <si>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</si>
  <si>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</si>
  <si>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</si>
  <si>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</si>
  <si>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</si>
  <si>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</si>
  <si>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</si>
  <si>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</si>
  <si>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</si>
  <si>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</si>
  <si>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</si>
  <si>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</si>
  <si>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</si>
  <si>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</si>
  <si>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</si>
  <si>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</si>
  <si>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</si>
  <si>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</si>
  <si>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</si>
  <si>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</si>
  <si>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</si>
  <si>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</si>
  <si>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</si>
  <si>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</si>
  <si>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</si>
  <si>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</si>
  <si>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</si>
  <si>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</si>
  <si>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</si>
  <si>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</si>
  <si>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</si>
  <si>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</si>
  <si>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</si>
  <si>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</si>
  <si>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</si>
  <si>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</si>
  <si>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</si>
  <si>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</si>
  <si>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</si>
  <si>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</si>
  <si>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</si>
  <si>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</si>
  <si>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</si>
  <si>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</si>
  <si>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</si>
  <si>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</si>
  <si>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</si>
  <si>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</si>
  <si>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</si>
  <si>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</si>
  <si>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</si>
  <si>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</si>
  <si>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</si>
  <si>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</si>
  <si>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</si>
  <si>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</si>
  <si>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</si>
  <si>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</si>
  <si>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</si>
  <si>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</si>
  <si>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</si>
  <si>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</si>
  <si>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</si>
  <si>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</si>
  <si>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</si>
  <si>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</si>
  <si>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</si>
  <si>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</si>
  <si>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</si>
  <si>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</si>
  <si>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</si>
  <si>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</si>
  <si>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</si>
  <si>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</si>
  <si>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</si>
  <si>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</si>
  <si>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</si>
  <si>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</si>
  <si>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</si>
  <si>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</si>
  <si>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</si>
  <si>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</si>
  <si>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</si>
  <si>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</si>
  <si>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</si>
  <si>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</si>
  <si>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</si>
  <si>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</si>
  <si>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</si>
  <si>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</si>
  <si>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</si>
  <si>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</si>
  <si>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</si>
  <si>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</si>
  <si>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</si>
  <si>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</si>
  <si>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</si>
  <si>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</si>
  <si>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</si>
  <si>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</si>
  <si>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</si>
  <si>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</si>
  <si>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</si>
  <si>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</si>
  <si>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</si>
  <si>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</si>
  <si>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</si>
  <si>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</si>
  <si>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</si>
  <si>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</si>
  <si>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</si>
  <si>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</si>
  <si>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</si>
  <si>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</si>
  <si>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</si>
  <si>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</si>
  <si>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</si>
  <si>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</si>
  <si>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</si>
  <si>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</si>
  <si>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</si>
  <si>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</si>
  <si>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</si>
  <si>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</si>
  <si>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</si>
  <si>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</si>
  <si>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</si>
  <si>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</si>
  <si>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</si>
  <si>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</si>
  <si>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</si>
  <si>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</si>
  <si>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</si>
  <si>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</si>
  <si>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</si>
  <si>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</si>
  <si>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</si>
  <si>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</si>
  <si>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</si>
  <si>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</si>
  <si>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</si>
  <si>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</si>
  <si>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</si>
  <si>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</si>
  <si>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</si>
  <si>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</si>
  <si>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</si>
  <si>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</si>
  <si>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</si>
  <si>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</si>
  <si>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</si>
  <si>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</si>
  <si>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</si>
  <si>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</si>
  <si>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</si>
  <si>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</si>
  <si>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</si>
  <si>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</si>
  <si>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</si>
  <si>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</si>
  <si>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</si>
  <si>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</si>
  <si>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</si>
  <si>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</si>
  <si>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</si>
  <si>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</si>
  <si>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</si>
  <si>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</si>
  <si>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</si>
  <si>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</si>
  <si>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</si>
  <si>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</si>
  <si>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</si>
  <si>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</si>
  <si>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</si>
  <si>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</si>
  <si>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</si>
  <si>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</si>
  <si>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</si>
  <si>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</si>
  <si>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</si>
  <si>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</si>
  <si>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</si>
  <si>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</si>
  <si>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</si>
  <si>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</si>
  <si>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</si>
  <si>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</si>
  <si>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</si>
  <si>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</si>
  <si>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</si>
  <si>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</si>
  <si>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</si>
  <si>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</si>
  <si>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</si>
  <si>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</si>
  <si>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</si>
  <si>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</si>
  <si>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</si>
  <si>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</si>
  <si>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</si>
  <si>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</si>
  <si>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</si>
  <si>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</si>
  <si>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</si>
  <si>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</si>
  <si>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</si>
  <si>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</si>
  <si>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</si>
  <si>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</si>
  <si>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</si>
  <si>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</si>
  <si>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</si>
  <si>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</si>
  <si>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</si>
  <si>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</si>
  <si>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</si>
  <si>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</si>
  <si>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</si>
  <si>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</si>
  <si>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</si>
  <si>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</si>
  <si>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</si>
  <si>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</si>
  <si>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</si>
  <si>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</si>
  <si>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</si>
  <si>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</si>
  <si>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</si>
  <si>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</si>
  <si>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</si>
  <si>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</si>
  <si>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</si>
  <si>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</si>
  <si>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</si>
  <si>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</si>
  <si>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</si>
  <si>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</si>
  <si>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</si>
  <si>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</si>
  <si>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</si>
  <si>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</si>
  <si>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</si>
  <si>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</si>
  <si>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</si>
  <si>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</si>
  <si>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</si>
  <si>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</si>
  <si>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</si>
  <si>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</si>
  <si>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</si>
  <si>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</si>
  <si>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</si>
  <si>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</si>
  <si>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</si>
  <si>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</si>
  <si>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</si>
  <si>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</si>
  <si>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</si>
  <si>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</si>
  <si>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</si>
  <si>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</si>
  <si>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</si>
  <si>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</si>
  <si>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</si>
  <si>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</si>
  <si>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</si>
  <si>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</si>
  <si>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</si>
  <si>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</si>
  <si>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</si>
  <si>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</si>
  <si>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</si>
  <si>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</si>
  <si>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</si>
  <si>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</si>
  <si>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</si>
  <si>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</si>
  <si>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</si>
  <si>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</si>
  <si>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</si>
  <si>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</si>
  <si>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</si>
  <si>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</si>
  <si>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</si>
  <si>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</si>
  <si>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</si>
  <si>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</si>
  <si>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</si>
  <si>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</si>
  <si>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</si>
  <si>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</si>
  <si>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</si>
  <si>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</si>
  <si>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</si>
  <si>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</si>
  <si>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</si>
  <si>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</si>
  <si>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</si>
  <si>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</si>
  <si>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</si>
  <si>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</si>
  <si>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</si>
  <si>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</si>
  <si>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</si>
  <si>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</si>
  <si>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</si>
  <si>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</si>
  <si>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</si>
  <si>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</si>
  <si>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</si>
  <si>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</si>
  <si>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</si>
  <si>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</si>
  <si>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</si>
  <si>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</si>
  <si>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</si>
  <si>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</si>
  <si>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</si>
  <si>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</si>
  <si>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</si>
  <si>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</si>
  <si>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</si>
  <si>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</si>
  <si>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</si>
  <si>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</si>
  <si>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</si>
  <si>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</si>
  <si>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</si>
  <si>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</si>
  <si>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</si>
  <si>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</si>
  <si>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</si>
  <si>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</si>
  <si>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</si>
  <si>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</si>
  <si>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</si>
  <si>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</si>
  <si>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</si>
  <si>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</si>
  <si>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</si>
  <si>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</si>
  <si>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</si>
  <si>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</si>
  <si>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</si>
  <si>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</si>
  <si>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</si>
  <si>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</si>
  <si>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</si>
  <si>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</si>
  <si>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</si>
  <si>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</si>
  <si>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</si>
  <si>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</si>
  <si>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</si>
  <si>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</si>
  <si>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</si>
  <si>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</si>
  <si>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</si>
  <si>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</si>
  <si>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</si>
  <si>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</si>
  <si>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</si>
  <si>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</si>
  <si>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</si>
  <si>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</si>
  <si>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</si>
  <si>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</si>
  <si>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</si>
  <si>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</si>
  <si>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</si>
  <si>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</si>
  <si>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</si>
  <si>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</si>
  <si>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</si>
  <si>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</si>
  <si>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</si>
  <si>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</si>
  <si>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</si>
  <si>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</si>
  <si>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</si>
  <si>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</si>
  <si>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</si>
  <si>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</si>
  <si>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</si>
  <si>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</si>
  <si>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</si>
  <si>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</si>
  <si>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</si>
  <si>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</si>
  <si>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</si>
  <si>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</si>
  <si>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</si>
  <si>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</si>
  <si>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</si>
  <si>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</si>
  <si>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</si>
  <si>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</si>
  <si>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</si>
  <si>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</si>
  <si>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</si>
  <si>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</si>
  <si>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</si>
  <si>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</si>
  <si>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</si>
  <si>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</si>
  <si>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</si>
  <si>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</si>
  <si>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</si>
  <si>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</si>
  <si>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</si>
  <si>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</si>
  <si>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</si>
  <si>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</si>
  <si>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</si>
  <si>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</si>
  <si>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</si>
  <si>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</si>
  <si>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</si>
  <si>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</si>
  <si>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</si>
  <si>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</si>
  <si>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</si>
  <si>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</si>
  <si>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</si>
  <si>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</si>
  <si>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</si>
  <si>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</si>
  <si>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</si>
  <si>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</si>
  <si>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</si>
  <si>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</si>
  <si>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</si>
  <si>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</si>
  <si>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</si>
  <si>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</si>
  <si>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</si>
  <si>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</si>
  <si>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</si>
  <si>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</si>
  <si>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</si>
  <si>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</si>
  <si>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</si>
  <si>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</si>
  <si>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</si>
  <si>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</si>
  <si>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</si>
  <si>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</si>
  <si>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</si>
  <si>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</si>
  <si>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</si>
  <si>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</si>
  <si>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</si>
  <si>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</si>
  <si>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</si>
  <si>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</si>
  <si>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</si>
  <si>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</si>
  <si>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</si>
  <si>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</si>
  <si>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</si>
  <si>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</si>
  <si>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</si>
  <si>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</si>
  <si>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</si>
  <si>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</si>
  <si>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</si>
  <si>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</si>
  <si>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</si>
  <si>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</si>
  <si>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</si>
  <si>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</si>
  <si>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</si>
  <si>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</si>
  <si>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</si>
  <si>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</si>
  <si>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</si>
  <si>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</si>
  <si>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</si>
  <si>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</si>
  <si>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</si>
  <si>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</si>
  <si>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</si>
  <si>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</si>
  <si>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</si>
  <si>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</si>
  <si>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</si>
  <si>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</si>
  <si>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</si>
  <si>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</si>
  <si>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</si>
  <si>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</si>
  <si>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</si>
  <si>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</si>
  <si>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</si>
  <si>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</si>
  <si>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</si>
  <si>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</si>
  <si>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</si>
  <si>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</si>
  <si>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</si>
  <si>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</si>
  <si>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</si>
  <si>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</si>
  <si>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</si>
  <si>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</si>
  <si>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</si>
  <si>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</si>
  <si>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</si>
  <si>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</si>
  <si>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</si>
  <si>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</si>
  <si>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</si>
  <si>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</si>
  <si>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</si>
  <si>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</si>
  <si>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</si>
  <si>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</si>
  <si>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</si>
  <si>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</si>
  <si>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</si>
  <si>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</si>
  <si>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</si>
  <si>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</si>
  <si>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</si>
  <si>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</si>
  <si>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</si>
  <si>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</si>
  <si>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</si>
  <si>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</si>
  <si>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</si>
  <si>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</si>
  <si>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</si>
  <si>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</si>
  <si>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</si>
  <si>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</si>
  <si>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</si>
  <si>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</si>
  <si>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</si>
  <si>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</si>
  <si>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</si>
  <si>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</si>
  <si>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</si>
  <si>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</si>
  <si>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</si>
  <si>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</si>
  <si>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</si>
  <si>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</si>
  <si>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</si>
  <si>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</si>
  <si>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</si>
  <si>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</si>
  <si>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</si>
  <si>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</si>
  <si>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</si>
  <si>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</si>
  <si>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</si>
  <si>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</si>
  <si>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</si>
  <si>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</si>
  <si>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</si>
  <si>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</si>
  <si>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</si>
  <si>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</si>
  <si>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</si>
  <si>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</si>
  <si>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</si>
  <si>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</si>
  <si>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</si>
  <si>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</si>
  <si>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</si>
  <si>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</si>
  <si>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</si>
  <si>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</si>
  <si>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</si>
  <si>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</si>
  <si>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</si>
  <si>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</si>
  <si>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</si>
  <si>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</si>
  <si>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</si>
  <si>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</si>
  <si>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</si>
  <si>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</si>
  <si>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</si>
  <si>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</si>
  <si>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</si>
  <si>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</si>
  <si>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</si>
  <si>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</si>
  <si>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</si>
  <si>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</si>
  <si>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</si>
  <si>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</si>
  <si>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</si>
  <si>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</si>
  <si>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</si>
  <si>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</si>
  <si>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</si>
  <si>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</si>
  <si>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</si>
  <si>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</si>
  <si>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</si>
  <si>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</si>
  <si>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</si>
  <si>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</si>
  <si>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</si>
  <si>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</si>
  <si>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</si>
  <si>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</si>
  <si>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</si>
  <si>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</si>
  <si>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</si>
  <si>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</si>
  <si>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</si>
  <si>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</si>
  <si>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</si>
  <si>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</si>
  <si>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</si>
  <si>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</si>
  <si>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</si>
  <si>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</si>
  <si>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</si>
  <si>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</si>
  <si>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</si>
  <si>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</si>
  <si>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</si>
  <si>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</si>
  <si>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</si>
  <si>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</si>
  <si>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</si>
  <si>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</si>
  <si>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</si>
  <si>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</si>
  <si>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</si>
  <si>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</si>
  <si>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</si>
  <si>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</si>
  <si>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</si>
  <si>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</si>
  <si>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</si>
  <si>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</si>
  <si>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</si>
  <si>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</si>
  <si>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</si>
  <si>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</si>
  <si>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</si>
  <si>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</si>
  <si>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</si>
  <si>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</si>
  <si>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</si>
  <si>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</si>
  <si>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</si>
  <si>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</si>
  <si>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</si>
  <si>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</si>
  <si>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</si>
  <si>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</si>
  <si>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</si>
  <si>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</si>
  <si>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</si>
  <si>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</si>
  <si>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</si>
  <si>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</si>
  <si>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</si>
  <si>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</si>
  <si>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</si>
  <si>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</si>
  <si>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</si>
  <si>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</si>
  <si>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</si>
  <si>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</si>
  <si>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</si>
  <si>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</si>
  <si>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</si>
  <si>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</si>
  <si>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</si>
  <si>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</si>
  <si>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</si>
  <si>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</si>
  <si>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</si>
  <si>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</si>
  <si>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</si>
  <si>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</si>
  <si>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</si>
  <si>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</si>
  <si>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</si>
  <si>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</si>
  <si>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</si>
  <si>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</si>
  <si>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</si>
  <si>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</si>
  <si>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</si>
  <si>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</si>
  <si>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</si>
  <si>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</si>
  <si>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</si>
  <si>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</si>
  <si>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</si>
  <si>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</si>
  <si>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</si>
  <si>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</si>
  <si>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</si>
  <si>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</si>
  <si>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</si>
  <si>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</si>
  <si>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</si>
  <si>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</si>
  <si>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</si>
  <si>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</si>
  <si>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</si>
  <si>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</si>
  <si>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</si>
  <si>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</si>
  <si>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</si>
  <si>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</si>
  <si>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</si>
  <si>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</si>
  <si>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</si>
  <si>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</si>
  <si>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</si>
  <si>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</si>
  <si>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</si>
  <si>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</si>
  <si>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</si>
  <si>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</si>
  <si>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</si>
  <si>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</si>
  <si>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</si>
  <si>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</si>
  <si>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</si>
  <si>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</si>
  <si>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</si>
  <si>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</si>
  <si>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</si>
  <si>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</si>
  <si>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</si>
  <si>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</si>
  <si>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</si>
  <si>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</si>
  <si>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</si>
  <si>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</si>
  <si>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</si>
  <si>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</si>
  <si>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</si>
  <si>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</si>
  <si>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</si>
  <si>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</si>
  <si>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</si>
  <si>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</si>
  <si>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</si>
  <si>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</si>
  <si>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</si>
  <si>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</si>
  <si>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</si>
  <si>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</si>
  <si>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</si>
  <si>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</si>
  <si>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</si>
  <si>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</si>
  <si>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</si>
  <si>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</si>
  <si>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</si>
  <si>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</si>
  <si>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</si>
  <si>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</si>
  <si>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</si>
  <si>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</si>
  <si>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</si>
  <si>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</si>
  <si>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</si>
  <si>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</si>
  <si>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</si>
  <si>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</si>
  <si>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</si>
  <si>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</si>
  <si>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</si>
  <si>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</si>
  <si>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</si>
  <si>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</si>
  <si>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</si>
  <si>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</si>
  <si>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</si>
  <si>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</si>
  <si>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</si>
  <si>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</si>
  <si>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</si>
  <si>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</si>
  <si>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</si>
  <si>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</si>
  <si>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</si>
  <si>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</si>
  <si>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</si>
  <si>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</si>
  <si>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</si>
  <si>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</si>
  <si>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</si>
  <si>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</si>
  <si>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</si>
  <si>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</si>
  <si>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</si>
  <si>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</si>
  <si>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</si>
  <si>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</si>
  <si>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</si>
  <si>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</si>
  <si>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</si>
  <si>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</si>
  <si>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</si>
  <si>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</si>
  <si>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</si>
  <si>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</si>
  <si>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</si>
  <si>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</si>
  <si>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</si>
  <si>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</si>
  <si>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</si>
  <si>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</si>
  <si>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</si>
  <si>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</si>
  <si>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</si>
  <si>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</si>
  <si>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</si>
  <si>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</si>
  <si>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</si>
  <si>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</si>
  <si>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</si>
  <si>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</si>
  <si>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</si>
  <si>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</si>
  <si>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</si>
  <si>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</si>
  <si>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</si>
  <si>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</si>
  <si>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</si>
  <si>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</si>
  <si>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</si>
  <si>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</si>
  <si>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</si>
  <si>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</si>
  <si>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</si>
  <si>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</si>
  <si>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</si>
  <si>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</si>
  <si>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</si>
  <si>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</si>
  <si>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</si>
  <si>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</si>
  <si>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</si>
  <si>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</si>
  <si>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</si>
  <si>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</si>
  <si>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</si>
  <si>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</si>
  <si>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</si>
  <si>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</si>
  <si>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</si>
  <si>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</si>
  <si>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</si>
  <si>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</si>
  <si>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</si>
  <si>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</si>
  <si>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</si>
  <si>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</si>
  <si>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</si>
  <si>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</si>
  <si>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</si>
  <si>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</si>
  <si>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</si>
  <si>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</si>
  <si>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</si>
  <si>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</si>
  <si>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</si>
  <si>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</si>
  <si>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</si>
  <si>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</si>
  <si>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</si>
  <si>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</si>
  <si>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</si>
  <si>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</si>
  <si>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</si>
  <si>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</si>
  <si>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</si>
  <si>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</si>
  <si>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</si>
  <si>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</si>
  <si>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</si>
  <si>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</si>
  <si>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</si>
  <si>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</si>
  <si>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</si>
  <si>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</si>
  <si>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</si>
  <si>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</si>
  <si>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</si>
  <si>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</si>
  <si>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</si>
  <si>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</si>
  <si>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</si>
  <si>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</si>
  <si>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</si>
  <si>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</si>
  <si>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</si>
  <si>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</si>
  <si>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</si>
  <si>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</si>
  <si>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</si>
  <si>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</si>
  <si>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</si>
  <si>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</si>
  <si>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</si>
  <si>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</si>
  <si>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</si>
  <si>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</si>
  <si>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</si>
  <si>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</si>
  <si>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</si>
  <si>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</si>
  <si>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</si>
  <si>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</si>
  <si>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</si>
  <si>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</si>
  <si>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</si>
  <si>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</si>
  <si>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</si>
  <si>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</si>
  <si>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</si>
  <si>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</si>
  <si>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</si>
  <si>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</si>
  <si>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</si>
  <si>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</si>
  <si>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</si>
  <si>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</si>
  <si>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</si>
  <si>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</si>
  <si>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</si>
  <si>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</si>
  <si>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</si>
  <si>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</si>
  <si>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</si>
  <si>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</si>
  <si>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</si>
  <si>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</si>
  <si>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</si>
  <si>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</si>
  <si>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</si>
  <si>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</si>
  <si>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</si>
  <si>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</si>
  <si>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</si>
  <si>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</si>
  <si>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</si>
  <si>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</si>
  <si>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</si>
  <si>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</si>
  <si>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</si>
  <si>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</si>
  <si>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</si>
  <si>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</si>
  <si>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</si>
  <si>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</si>
  <si>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</si>
  <si>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</si>
  <si>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</si>
  <si>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</si>
  <si>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</si>
  <si>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</si>
  <si>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</si>
  <si>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</si>
  <si>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</si>
  <si>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</si>
  <si>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</si>
  <si>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</si>
  <si>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</si>
  <si>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</si>
  <si>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</si>
  <si>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</si>
  <si>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</si>
  <si>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</si>
  <si>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</si>
  <si>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</si>
  <si>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</si>
  <si>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</si>
  <si>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</si>
  <si>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</si>
  <si>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</si>
  <si>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</si>
  <si>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</si>
  <si>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</si>
  <si>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</si>
  <si>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</si>
  <si>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</si>
  <si>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</si>
  <si>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</si>
  <si>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</si>
  <si>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</si>
  <si>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</si>
  <si>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</si>
  <si>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</si>
  <si>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</si>
  <si>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</si>
  <si>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</si>
  <si>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</si>
  <si>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</si>
  <si>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</si>
  <si>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</si>
  <si>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</si>
  <si>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</si>
  <si>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</si>
  <si>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</si>
  <si>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</si>
  <si>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</si>
  <si>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</si>
  <si>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</si>
  <si>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</si>
  <si>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</si>
  <si>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</si>
  <si>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</si>
  <si>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</si>
  <si>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</si>
  <si>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</si>
  <si>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</si>
  <si>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</si>
  <si>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</si>
  <si>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</si>
  <si>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</si>
  <si>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</si>
  <si>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</si>
  <si>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</si>
  <si>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</si>
  <si>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</si>
  <si>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</si>
  <si>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</si>
  <si>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</si>
  <si>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</si>
  <si>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</si>
  <si>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</si>
  <si>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</si>
  <si>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</si>
  <si>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</si>
  <si>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</si>
  <si>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</si>
  <si>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</si>
  <si>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</si>
  <si>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</si>
  <si>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</si>
  <si>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</si>
  <si>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</si>
  <si>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</si>
  <si>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</si>
  <si>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</si>
  <si>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</si>
  <si>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</si>
  <si>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</si>
  <si>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</si>
  <si>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</si>
  <si>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</si>
  <si>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</si>
  <si>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</si>
  <si>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</si>
  <si>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</si>
  <si>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</si>
  <si>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</si>
  <si>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</si>
  <si>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</si>
  <si>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</si>
  <si>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</si>
  <si>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</si>
  <si>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</si>
  <si>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</si>
  <si>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</si>
  <si>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</si>
  <si>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</si>
  <si>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</si>
  <si>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</si>
  <si>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</si>
  <si>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</si>
  <si>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</si>
  <si>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</si>
  <si>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</si>
  <si>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</si>
  <si>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</si>
  <si>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</si>
  <si>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</si>
  <si>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</si>
  <si>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</si>
  <si>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</si>
  <si>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</si>
  <si>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</si>
  <si>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</si>
  <si>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</si>
  <si>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</si>
  <si>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</si>
  <si>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</si>
  <si>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</si>
  <si>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</si>
  <si>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</si>
  <si>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</si>
  <si>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</si>
  <si>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</si>
  <si>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</si>
  <si>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</si>
  <si>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</si>
  <si>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</si>
  <si>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</si>
  <si>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</si>
  <si>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</si>
  <si>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</si>
  <si>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</si>
  <si>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</si>
  <si>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</si>
  <si>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</si>
  <si>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</si>
  <si>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</si>
  <si>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</si>
  <si>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</si>
  <si>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</si>
  <si>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</si>
  <si>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</si>
  <si>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</si>
  <si>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</si>
  <si>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</si>
  <si>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</si>
  <si>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</si>
  <si>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</si>
  <si>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</si>
  <si>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</si>
  <si>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</si>
  <si>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</si>
  <si>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</si>
  <si>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</si>
  <si>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</si>
  <si>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</si>
  <si>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</si>
  <si>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</si>
  <si>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</si>
  <si>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</si>
  <si>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</si>
  <si>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</si>
  <si>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</si>
  <si>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</si>
  <si>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</si>
  <si>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</si>
  <si>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</si>
  <si>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</si>
  <si>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</si>
  <si>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</si>
  <si>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</si>
  <si>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</si>
  <si>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</si>
  <si>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</si>
  <si>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</si>
  <si>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</si>
  <si>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</si>
  <si>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</si>
  <si>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</si>
  <si>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</si>
  <si>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</si>
  <si>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</si>
  <si>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</si>
  <si>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</si>
  <si>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</si>
  <si>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</si>
  <si>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</si>
  <si>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</si>
  <si>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</si>
  <si>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</si>
  <si>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</si>
  <si>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</si>
  <si>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</si>
  <si>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</si>
  <si>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</si>
  <si>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</si>
  <si>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</si>
  <si>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</si>
  <si>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</si>
  <si>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</si>
  <si>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</si>
  <si>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</si>
  <si>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</si>
  <si>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</si>
  <si>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</si>
  <si>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</si>
  <si>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</si>
  <si>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</si>
  <si>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</si>
  <si>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</si>
  <si>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</si>
  <si>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</si>
  <si>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</si>
  <si>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</si>
  <si>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</si>
  <si>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</si>
  <si>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</si>
  <si>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</si>
  <si>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</si>
  <si>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</si>
  <si>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</si>
  <si>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</si>
  <si>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</si>
  <si>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</si>
  <si>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</si>
  <si>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</si>
  <si>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</si>
  <si>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</si>
  <si>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</si>
  <si>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</si>
  <si>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</si>
  <si>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</si>
  <si>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</si>
  <si>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</si>
  <si>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</si>
  <si>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</si>
  <si>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</si>
  <si>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</si>
  <si>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</si>
  <si>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</si>
  <si>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</si>
  <si>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</si>
  <si>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</si>
  <si>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</si>
  <si>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</si>
  <si>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</si>
  <si>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</si>
  <si>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</si>
  <si>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</si>
  <si>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</si>
  <si>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</si>
  <si>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</si>
  <si>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</si>
  <si>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</si>
  <si>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</si>
  <si>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</si>
  <si>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</si>
  <si>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</si>
  <si>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</si>
  <si>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</si>
  <si>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</si>
  <si>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</si>
  <si>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</si>
  <si>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</si>
  <si>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</si>
  <si>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</si>
  <si>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</si>
  <si>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</si>
  <si>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</si>
  <si>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</si>
  <si>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</si>
  <si>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</si>
  <si>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</si>
  <si>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</si>
  <si>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</si>
  <si>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</si>
  <si>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</si>
  <si>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</si>
  <si>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</si>
  <si>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</si>
  <si>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</si>
  <si>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</si>
  <si>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</si>
  <si>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</si>
  <si>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</si>
  <si>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</si>
  <si>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</si>
  <si>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</si>
  <si>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</si>
  <si>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</si>
  <si>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</si>
  <si>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</si>
  <si>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</si>
  <si>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</si>
  <si>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</si>
  <si>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</si>
  <si>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</si>
  <si>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</si>
  <si>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</si>
  <si>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</si>
  <si>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</si>
  <si>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</si>
  <si>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</si>
  <si>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</si>
  <si>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</si>
  <si>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</si>
  <si>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</si>
  <si>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</si>
  <si>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</si>
  <si>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</si>
  <si>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</si>
  <si>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</si>
  <si>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</si>
  <si>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</si>
  <si>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</si>
  <si>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</si>
  <si>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</si>
  <si>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</si>
  <si>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</si>
  <si>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</si>
  <si>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</si>
  <si>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</si>
  <si>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</si>
  <si>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</si>
  <si>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</si>
  <si>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</si>
  <si>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</si>
  <si>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</si>
  <si>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</si>
  <si>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</si>
  <si>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</si>
  <si>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</si>
  <si>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</si>
  <si>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</si>
  <si>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</si>
  <si>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</si>
  <si>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</si>
  <si>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</si>
  <si>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</si>
  <si>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</si>
  <si>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</si>
  <si>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</si>
  <si>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</si>
  <si>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</si>
  <si>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</si>
  <si>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</si>
  <si>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</si>
  <si>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</si>
  <si>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</si>
  <si>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</si>
  <si>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</si>
  <si>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</si>
  <si>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</si>
  <si>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</si>
  <si>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</si>
  <si>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</si>
  <si>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</si>
  <si>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</si>
  <si>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</si>
  <si>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</si>
  <si>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</si>
  <si>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</si>
  <si>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</si>
  <si>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</si>
  <si>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</si>
  <si>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</si>
  <si>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</si>
  <si>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</si>
  <si>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</si>
  <si>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</si>
  <si>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</si>
  <si>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</si>
  <si>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</si>
  <si>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</si>
  <si>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</si>
  <si>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</si>
  <si>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</si>
  <si>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</si>
  <si>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</si>
  <si>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</si>
  <si>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</si>
  <si>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</si>
  <si>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</si>
  <si>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</si>
  <si>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</si>
  <si>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</si>
  <si>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</si>
  <si>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</si>
  <si>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</si>
  <si>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</si>
  <si>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</si>
  <si>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</si>
  <si>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</si>
  <si>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</si>
  <si>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</si>
  <si>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</si>
  <si>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</si>
  <si>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</si>
  <si>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</si>
  <si>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</si>
  <si>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</si>
  <si>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</si>
  <si>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</si>
  <si>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</si>
  <si>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</si>
  <si>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</si>
  <si>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</si>
  <si>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</si>
  <si>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</si>
  <si>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</si>
  <si>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</si>
  <si>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</si>
  <si>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</si>
  <si>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</si>
  <si>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</si>
  <si>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</si>
  <si>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</si>
  <si>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</si>
  <si>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</si>
  <si>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</si>
  <si>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</si>
  <si>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</si>
  <si>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</si>
  <si>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</si>
  <si>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</si>
  <si>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</si>
  <si>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</si>
  <si>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</si>
  <si>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</si>
  <si>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</si>
  <si>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</si>
  <si>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</si>
  <si>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</si>
  <si>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</si>
  <si>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</si>
  <si>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</si>
  <si>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</si>
  <si>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</si>
  <si>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</si>
  <si>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</si>
  <si>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</si>
  <si>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</si>
  <si>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</si>
  <si>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</si>
  <si>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</si>
  <si>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</si>
  <si>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</si>
  <si>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</si>
  <si>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</si>
  <si>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</si>
  <si>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</si>
  <si>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</si>
  <si>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</si>
  <si>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</si>
  <si>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</si>
  <si>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</si>
  <si>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</si>
  <si>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</si>
  <si>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</si>
  <si>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</si>
  <si>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</si>
  <si>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</si>
  <si>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</si>
  <si>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</si>
  <si>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</si>
  <si>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</si>
  <si>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</si>
  <si>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</si>
  <si>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</si>
  <si>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</si>
  <si>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</si>
  <si>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</si>
  <si>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</si>
  <si>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</si>
  <si>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</si>
  <si>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</si>
  <si>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</si>
  <si>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</si>
  <si>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</si>
  <si>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</si>
  <si>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</si>
  <si>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</si>
  <si>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</si>
  <si>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</si>
  <si>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</si>
  <si>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</si>
  <si>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</si>
  <si>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</si>
  <si>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</si>
  <si>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</si>
  <si>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</si>
  <si>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</si>
  <si>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</si>
  <si>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</si>
  <si>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</si>
  <si>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</si>
  <si>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</si>
  <si>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</si>
  <si>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</si>
  <si>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</si>
  <si>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</si>
  <si>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</si>
  <si>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</si>
  <si>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</si>
  <si>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</si>
  <si>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</si>
  <si>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</si>
  <si>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</si>
  <si>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</si>
  <si>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</si>
  <si>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</si>
  <si>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</si>
  <si>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</si>
  <si>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</si>
  <si>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</si>
  <si>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</si>
  <si>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</si>
  <si>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</si>
  <si>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</si>
  <si>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</si>
  <si>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</si>
  <si>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</si>
  <si>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</si>
  <si>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</si>
  <si>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</si>
  <si>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</si>
  <si>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</si>
  <si>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</si>
  <si>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</si>
  <si>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</si>
  <si>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</si>
  <si>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</si>
  <si>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</si>
  <si>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</si>
  <si>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</si>
  <si>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</si>
  <si>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</si>
  <si>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</si>
  <si>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</si>
  <si>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</si>
  <si>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</si>
  <si>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</si>
  <si>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</si>
  <si>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</si>
  <si>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</si>
  <si>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</si>
  <si>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</si>
  <si>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</si>
  <si>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</si>
  <si>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</si>
  <si>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</si>
  <si>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</si>
  <si>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</si>
  <si>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</si>
  <si>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</si>
  <si>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</si>
  <si>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</si>
  <si>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</si>
  <si>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</si>
  <si>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</si>
  <si>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</si>
  <si>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</si>
  <si>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</si>
  <si>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</si>
  <si>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</si>
  <si>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</si>
  <si>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</si>
  <si>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</si>
  <si>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</si>
  <si>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</si>
  <si>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</si>
  <si>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</si>
  <si>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</si>
  <si>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</si>
  <si>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</si>
  <si>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</si>
  <si>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</si>
  <si>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</si>
  <si>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</si>
  <si>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</si>
  <si>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</si>
  <si>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</si>
  <si>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</si>
  <si>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</si>
  <si>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</si>
  <si>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</si>
  <si>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</si>
  <si>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</si>
  <si>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</si>
  <si>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</si>
  <si>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</si>
  <si>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</si>
  <si>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</si>
  <si>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</si>
  <si>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</si>
  <si>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</si>
  <si>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</si>
  <si>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</si>
  <si>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</si>
  <si>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</si>
  <si>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</si>
  <si>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</si>
  <si>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</si>
  <si>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</si>
  <si>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</si>
  <si>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</si>
  <si>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</si>
  <si>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</si>
  <si>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</si>
  <si>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</si>
  <si>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</si>
  <si>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</si>
  <si>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</si>
  <si>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</si>
  <si>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</si>
  <si>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</si>
  <si>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</si>
  <si>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</si>
  <si>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</si>
  <si>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</si>
  <si>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</si>
  <si>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</si>
  <si>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</si>
  <si>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</si>
  <si>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</si>
  <si>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</si>
  <si>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</si>
  <si>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</si>
  <si>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</si>
  <si>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</si>
  <si>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</si>
  <si>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</si>
  <si>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</si>
  <si>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</si>
  <si>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</si>
  <si>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</si>
  <si>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</si>
  <si>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</si>
  <si>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</si>
  <si>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</si>
  <si>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</si>
  <si>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</si>
  <si>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</si>
  <si>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</si>
  <si>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</si>
  <si>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</si>
  <si>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</si>
  <si>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</si>
  <si>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</si>
  <si>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</si>
  <si>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</si>
  <si>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</si>
  <si>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</si>
  <si>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</si>
  <si>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</si>
  <si>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</si>
  <si>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</si>
  <si>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</si>
  <si>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</si>
  <si>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</si>
  <si>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</si>
  <si>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</si>
  <si>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</si>
  <si>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</si>
  <si>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</si>
  <si>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</si>
  <si>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</si>
  <si>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</si>
  <si>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</si>
  <si>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</si>
  <si>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</si>
  <si>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</si>
  <si>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</si>
  <si>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</si>
  <si>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</si>
  <si>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</si>
  <si>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</si>
  <si>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</si>
  <si>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</si>
  <si>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</si>
  <si>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</si>
  <si>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</si>
  <si>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</si>
  <si>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</si>
  <si>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</si>
  <si>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</si>
  <si>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</si>
  <si>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</si>
  <si>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</si>
  <si>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</si>
  <si>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</si>
  <si>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</si>
  <si>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</si>
  <si>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</si>
  <si>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</si>
  <si>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</si>
  <si>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</si>
  <si>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</si>
  <si>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</si>
  <si>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</si>
  <si>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</si>
  <si>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</si>
  <si>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</si>
  <si>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</si>
  <si>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</si>
  <si>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</si>
  <si>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</si>
  <si>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</si>
  <si>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</si>
  <si>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</si>
  <si>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</si>
  <si>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</si>
  <si>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</si>
  <si>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</si>
  <si>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</si>
  <si>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</si>
  <si>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</si>
  <si>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</si>
  <si>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</si>
  <si>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</si>
  <si>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</si>
  <si>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</si>
  <si>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</si>
  <si>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</si>
  <si>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</si>
  <si>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</si>
  <si>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</si>
  <si>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</si>
  <si>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</si>
  <si>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</si>
  <si>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</si>
  <si>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</si>
  <si>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</si>
  <si>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</si>
  <si>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</si>
  <si>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</si>
  <si>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</si>
  <si>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</si>
  <si>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</si>
  <si>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</si>
  <si>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</si>
  <si>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</si>
  <si>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</si>
  <si>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</si>
  <si>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</si>
  <si>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</si>
  <si>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</si>
  <si>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</si>
  <si>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</si>
  <si>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</si>
  <si>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</si>
  <si>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</si>
  <si>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</si>
  <si>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</si>
  <si>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</si>
  <si>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</si>
  <si>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</si>
  <si>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</si>
  <si>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</si>
  <si>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</si>
  <si>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</si>
  <si>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</si>
  <si>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</si>
  <si>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</si>
  <si>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</si>
  <si>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</si>
  <si>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</si>
  <si>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</si>
  <si>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</si>
  <si>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</si>
  <si>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</si>
  <si>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</si>
  <si>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</si>
  <si>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</si>
  <si>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</si>
  <si>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</si>
  <si>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</si>
  <si>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</si>
  <si>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</si>
  <si>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</si>
  <si>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</si>
  <si>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</si>
  <si>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</si>
  <si>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</si>
  <si>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</si>
  <si>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</si>
  <si>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</si>
  <si>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</si>
  <si>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</si>
  <si>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</si>
  <si>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</si>
  <si>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</si>
  <si>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</si>
  <si>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</si>
  <si>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</si>
  <si>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</si>
  <si>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</si>
  <si>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</si>
  <si>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</si>
  <si>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</si>
  <si>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</si>
  <si>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</si>
  <si>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</si>
  <si>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</si>
  <si>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</si>
  <si>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</si>
  <si>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</si>
  <si>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</si>
  <si>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</si>
  <si>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</si>
  <si>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</si>
  <si>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</si>
  <si>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</si>
  <si>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</si>
  <si>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</si>
  <si>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</si>
  <si>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</si>
  <si>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</si>
  <si>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</si>
  <si>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</si>
  <si>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</si>
  <si>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</si>
  <si>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</si>
  <si>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</si>
  <si>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</si>
  <si>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</si>
  <si>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</si>
  <si>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</si>
  <si>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</si>
  <si>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</si>
  <si>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</si>
  <si>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</si>
  <si>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</si>
  <si>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</si>
  <si>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</si>
  <si>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</si>
  <si>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</si>
  <si>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</si>
  <si>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</si>
  <si>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</si>
  <si>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</si>
  <si>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</si>
  <si>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</si>
  <si>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</si>
  <si>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</si>
  <si>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</si>
  <si>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</si>
  <si>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</si>
  <si>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</si>
  <si>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</si>
  <si>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</si>
  <si>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</si>
  <si>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</si>
  <si>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</si>
  <si>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</si>
  <si>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</si>
  <si>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</si>
  <si>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</si>
  <si>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</si>
  <si>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</si>
  <si>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</si>
  <si>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</si>
  <si>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</si>
  <si>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</si>
  <si>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</si>
  <si>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</si>
  <si>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</si>
  <si>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</si>
  <si>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</si>
  <si>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</si>
  <si>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</si>
  <si>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</si>
  <si>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</si>
  <si>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</si>
  <si>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</si>
  <si>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</si>
  <si>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</si>
  <si>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</si>
  <si>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</si>
  <si>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</si>
  <si>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</si>
  <si>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</si>
  <si>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</si>
  <si>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</si>
  <si>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</si>
  <si>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</si>
  <si>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</si>
  <si>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</si>
  <si>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</si>
  <si>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</si>
  <si>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</si>
  <si>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</si>
  <si>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</si>
  <si>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</si>
  <si>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</si>
  <si>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</si>
  <si>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</si>
  <si>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</si>
  <si>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</si>
  <si>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</si>
  <si>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</si>
  <si>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</si>
  <si>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</si>
  <si>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</si>
  <si>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</si>
  <si>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</si>
  <si>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</si>
  <si>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</si>
  <si>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</si>
  <si>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</si>
  <si>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</si>
  <si>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</si>
  <si>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</si>
  <si>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</si>
  <si>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</si>
  <si>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</si>
  <si>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</si>
  <si>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</si>
  <si>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</si>
  <si>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</si>
  <si>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</si>
  <si>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</si>
  <si>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</si>
  <si>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</si>
  <si>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</si>
  <si>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</si>
  <si>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</si>
  <si>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</si>
  <si>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</si>
  <si>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</si>
  <si>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</si>
  <si>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</si>
  <si>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</si>
  <si>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</si>
  <si>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</si>
  <si>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</si>
  <si>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</si>
  <si>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</si>
  <si>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</si>
  <si>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</si>
  <si>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</si>
  <si>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</si>
  <si>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</si>
  <si>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</si>
  <si>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</si>
  <si>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</si>
  <si>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</si>
  <si>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</si>
  <si>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</si>
  <si>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</si>
  <si>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</si>
  <si>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</si>
  <si>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</si>
  <si>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</si>
  <si>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</si>
  <si>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</si>
  <si>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</si>
  <si>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</si>
  <si>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</si>
  <si>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</si>
  <si>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</si>
  <si>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</si>
  <si>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</si>
  <si>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</si>
  <si>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</si>
  <si>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</si>
  <si>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</si>
  <si>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</si>
  <si>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</si>
  <si>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</si>
  <si>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</si>
  <si>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</si>
  <si>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</si>
  <si>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</si>
  <si>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</si>
  <si>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</si>
  <si>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</si>
  <si>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</si>
  <si>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</si>
  <si>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</si>
  <si>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</si>
  <si>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</si>
  <si>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</si>
  <si>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</si>
  <si>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</si>
  <si>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</si>
  <si>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</si>
  <si>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</si>
  <si>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</si>
  <si>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</si>
  <si>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</si>
  <si>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</si>
  <si>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</si>
  <si>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</si>
  <si>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</si>
  <si>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</si>
  <si>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</si>
  <si>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</si>
  <si>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</si>
  <si>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</si>
  <si>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</si>
  <si>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</si>
  <si>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</si>
  <si>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</si>
  <si>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</si>
  <si>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</si>
  <si>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</si>
  <si>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</si>
  <si>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</si>
  <si>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</si>
  <si>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</si>
  <si>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</si>
  <si>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</si>
  <si>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</si>
  <si>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</si>
  <si>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</si>
  <si>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</si>
  <si>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</si>
  <si>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</si>
  <si>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</si>
  <si>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</si>
  <si>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</si>
  <si>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</si>
  <si>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</si>
  <si>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</si>
  <si>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</si>
  <si>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</si>
  <si>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</si>
  <si>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</si>
  <si>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</si>
  <si>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</si>
  <si>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</si>
  <si>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</si>
  <si>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</si>
  <si>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</si>
  <si>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</si>
  <si>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</si>
  <si>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</si>
  <si>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</si>
  <si>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</si>
  <si>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</si>
  <si>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</si>
  <si>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</si>
  <si>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</si>
  <si>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</si>
  <si>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</si>
  <si>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</si>
  <si>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</si>
  <si>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</si>
  <si>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</si>
  <si>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</si>
  <si>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</si>
  <si>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</si>
  <si>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</si>
  <si>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</si>
  <si>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</si>
  <si>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</si>
  <si>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</si>
  <si>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</si>
  <si>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</si>
  <si>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</si>
  <si>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</si>
  <si>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</si>
  <si>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</si>
  <si>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</si>
  <si>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</si>
  <si>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</si>
  <si>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</si>
  <si>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</si>
  <si>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</si>
  <si>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</si>
  <si>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</si>
  <si>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</si>
  <si>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</si>
  <si>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</si>
  <si>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</si>
  <si>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</si>
  <si>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</si>
  <si>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</si>
  <si>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</si>
  <si>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</si>
  <si>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</si>
  <si>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</si>
  <si>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</si>
  <si>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</si>
  <si>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</si>
  <si>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</si>
  <si>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</si>
  <si>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</si>
  <si>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</si>
  <si>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</si>
  <si>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</si>
  <si>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</si>
  <si>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</si>
  <si>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</si>
  <si>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</si>
  <si>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</si>
  <si>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</si>
  <si>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</si>
  <si>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</si>
  <si>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</si>
  <si>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</si>
  <si>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</si>
  <si>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</si>
  <si>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</si>
  <si>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</si>
  <si>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</si>
  <si>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</si>
  <si>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</si>
  <si>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</si>
  <si>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</si>
  <si>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</si>
  <si>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</si>
  <si>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</si>
  <si>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</si>
  <si>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</si>
  <si>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</si>
  <si>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</si>
  <si>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</si>
  <si>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</si>
  <si>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</si>
  <si>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</si>
  <si>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</si>
  <si>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</si>
  <si>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</si>
  <si>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</si>
  <si>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</si>
  <si>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</si>
  <si>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</si>
  <si>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</si>
  <si>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</si>
  <si>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</si>
  <si>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</si>
  <si>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</si>
  <si>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</si>
  <si>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</si>
  <si>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</si>
  <si>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</si>
  <si>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</si>
  <si>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</si>
  <si>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</si>
  <si>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</si>
  <si>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</si>
  <si>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</si>
  <si>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</si>
  <si>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</si>
  <si>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</si>
  <si>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</si>
  <si>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</si>
  <si>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</si>
  <si>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</si>
  <si>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</si>
  <si>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</si>
  <si>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</si>
  <si>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</si>
  <si>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</si>
  <si>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</si>
  <si>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</si>
  <si>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</si>
  <si>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</si>
  <si>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</si>
  <si>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</si>
  <si>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</si>
  <si>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</si>
  <si>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</si>
  <si>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</si>
  <si>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</si>
  <si>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</si>
  <si>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</si>
  <si>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</si>
  <si>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</si>
  <si>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</si>
  <si>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</si>
  <si>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</si>
  <si>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</si>
  <si>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</si>
  <si>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</si>
  <si>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</si>
  <si>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</si>
  <si>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</si>
  <si>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</si>
  <si>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</si>
  <si>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</si>
  <si>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</si>
  <si>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</si>
  <si>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</si>
  <si>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</si>
  <si>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</si>
  <si>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</si>
  <si>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</si>
  <si>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</si>
  <si>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</si>
  <si>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</si>
  <si>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</si>
  <si>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</si>
  <si>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</si>
  <si>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</si>
  <si>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</si>
  <si>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</si>
  <si>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</si>
  <si>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</si>
  <si>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</si>
  <si>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</si>
  <si>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</si>
  <si>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</si>
  <si>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</si>
  <si>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</si>
  <si>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</si>
  <si>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</si>
  <si>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</si>
  <si>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</si>
  <si>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</si>
  <si>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</si>
  <si>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</si>
  <si>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</si>
  <si>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</si>
  <si>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</si>
  <si>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</si>
  <si>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</si>
  <si>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</si>
  <si>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</si>
  <si>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</si>
  <si>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</si>
  <si>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</si>
  <si>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</si>
  <si>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</si>
  <si>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</si>
  <si>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</si>
  <si>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</si>
  <si>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</si>
  <si>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</si>
  <si>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</si>
  <si>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</si>
  <si>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</si>
  <si>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</si>
  <si>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</si>
  <si>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</si>
  <si>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</si>
  <si>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</si>
  <si>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</si>
  <si>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</si>
  <si>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</si>
  <si>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</si>
  <si>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</si>
  <si>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</si>
  <si>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</si>
  <si>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</si>
  <si>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</si>
  <si>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</si>
  <si>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</si>
  <si>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</si>
  <si>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</si>
  <si>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</si>
  <si>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</si>
  <si>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</si>
  <si>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</si>
  <si>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</si>
  <si>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</si>
  <si>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</si>
  <si>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</si>
  <si>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</si>
  <si>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</si>
  <si>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</si>
  <si>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</si>
  <si>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</si>
  <si>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</si>
  <si>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</si>
  <si>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</si>
  <si>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</si>
  <si>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</si>
  <si>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</si>
  <si>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</si>
  <si>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</si>
  <si>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</si>
  <si>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</si>
  <si>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</si>
  <si>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</si>
  <si>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</si>
  <si>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</si>
  <si>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</si>
  <si>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</si>
  <si>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</si>
  <si>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</si>
  <si>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</si>
  <si>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</si>
  <si>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</si>
  <si>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</si>
  <si>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</si>
  <si>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</si>
  <si>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</si>
  <si>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</si>
  <si>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</si>
  <si>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</si>
  <si>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</si>
  <si>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</si>
  <si>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</si>
  <si>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</si>
  <si>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</si>
  <si>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</si>
  <si>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</si>
  <si>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</si>
  <si>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</si>
  <si>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</si>
  <si>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</si>
  <si>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</si>
  <si>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</si>
  <si>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</si>
  <si>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</si>
  <si>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</si>
  <si>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</si>
  <si>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</si>
  <si>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</si>
  <si>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</si>
  <si>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</si>
  <si>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</si>
  <si>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</si>
  <si>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</si>
  <si>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</si>
  <si>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</si>
  <si>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</si>
  <si>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</si>
  <si>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</si>
  <si>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</si>
  <si>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</si>
  <si>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</si>
  <si>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</si>
  <si>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</si>
  <si>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</si>
  <si>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</si>
  <si>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</si>
  <si>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</si>
  <si>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</si>
  <si>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</si>
  <si>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</si>
  <si>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</si>
  <si>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</si>
  <si>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</si>
  <si>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</si>
  <si>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</si>
  <si>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</si>
  <si>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</si>
  <si>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</si>
  <si>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</si>
  <si>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</si>
  <si>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</si>
  <si>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</si>
  <si>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</si>
  <si>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</si>
  <si>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</si>
  <si>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</si>
  <si>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</si>
  <si>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</si>
  <si>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</si>
  <si>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</si>
  <si>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</si>
  <si>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</si>
  <si>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</si>
  <si>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</si>
  <si>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</si>
  <si>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</si>
  <si>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</si>
  <si>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</si>
  <si>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</si>
  <si>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</si>
  <si>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</si>
  <si>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</si>
  <si>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</si>
  <si>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</si>
  <si>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</si>
  <si>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</si>
  <si>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</si>
  <si>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</si>
  <si>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</si>
  <si>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</si>
  <si>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</si>
  <si>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</si>
  <si>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</si>
  <si>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</si>
  <si>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</si>
  <si>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</si>
  <si>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</si>
  <si>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</si>
  <si>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</si>
  <si>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</si>
  <si>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</si>
  <si>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</si>
  <si>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</si>
  <si>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</si>
  <si>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</si>
  <si>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</si>
  <si>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</si>
  <si>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</si>
  <si>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</si>
  <si>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</si>
  <si>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</si>
  <si>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</si>
  <si>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</si>
  <si>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</si>
  <si>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</si>
  <si>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</si>
  <si>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</si>
  <si>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</si>
  <si>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</si>
  <si>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</si>
  <si>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</si>
  <si>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</si>
  <si>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</si>
  <si>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</si>
  <si>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</si>
  <si>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</si>
  <si>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</si>
  <si>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</si>
  <si>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</si>
  <si>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</si>
  <si>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</si>
  <si>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</si>
  <si>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</si>
  <si>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</si>
  <si>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</si>
  <si>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</si>
  <si>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</si>
  <si>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</si>
  <si>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</si>
  <si>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</si>
  <si>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</si>
  <si>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</si>
  <si>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</si>
  <si>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</si>
  <si>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</si>
  <si>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</si>
  <si>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</si>
  <si>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</si>
  <si>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</si>
  <si>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</si>
  <si>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</si>
  <si>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</si>
  <si>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</si>
  <si>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</si>
  <si>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</si>
  <si>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</si>
  <si>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</si>
  <si>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</si>
  <si>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</si>
  <si>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</si>
  <si>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</si>
  <si>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</si>
  <si>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</si>
  <si>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</si>
  <si>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</si>
  <si>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</si>
  <si>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</si>
  <si>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</si>
  <si>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</si>
  <si>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</si>
  <si>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</si>
  <si>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</si>
  <si>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</si>
  <si>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</si>
  <si>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</si>
  <si>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</si>
  <si>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</si>
  <si>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</si>
  <si>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</si>
  <si>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</si>
  <si>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</si>
  <si>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</si>
  <si>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</si>
  <si>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</si>
  <si>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</si>
  <si>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</si>
  <si>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</si>
  <si>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</si>
  <si>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</si>
  <si>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</si>
  <si>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</si>
  <si>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</si>
  <si>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</si>
  <si>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</si>
  <si>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</si>
  <si>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</si>
  <si>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</si>
  <si>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</si>
  <si>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</si>
  <si>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</si>
  <si>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</si>
  <si>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</si>
  <si>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</si>
  <si>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</si>
  <si>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</si>
  <si>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</si>
  <si>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</si>
  <si>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</si>
  <si>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</si>
  <si>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</si>
  <si>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</si>
  <si>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</si>
  <si>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</si>
  <si>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</si>
  <si>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</si>
  <si>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</si>
  <si>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</si>
  <si>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</si>
  <si>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</si>
  <si>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</si>
  <si>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</si>
  <si>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</si>
  <si>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</si>
  <si>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</si>
  <si>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</si>
  <si>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</si>
  <si>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</si>
  <si>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</si>
  <si>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</si>
  <si>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</si>
  <si>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</si>
  <si>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</si>
  <si>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</si>
  <si>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</si>
  <si>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</si>
  <si>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</si>
  <si>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</si>
  <si>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</si>
  <si>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</si>
  <si>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</si>
  <si>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</si>
  <si>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</si>
  <si>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</si>
  <si>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</si>
  <si>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</si>
  <si>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</si>
  <si>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</si>
  <si>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</si>
  <si>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</si>
  <si>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</si>
  <si>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</si>
  <si>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</si>
  <si>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</si>
  <si>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</si>
  <si>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</si>
  <si>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</si>
  <si>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</si>
  <si>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</si>
  <si>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</si>
  <si>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</si>
  <si>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</si>
  <si>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</si>
  <si>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</si>
  <si>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</si>
  <si>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</si>
  <si>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</si>
  <si>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</si>
  <si>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</si>
  <si>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</si>
  <si>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</si>
  <si>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</si>
  <si>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</si>
  <si>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</si>
  <si>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</si>
  <si>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</si>
  <si>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</si>
  <si>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</si>
  <si>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</si>
  <si>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</si>
  <si>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</si>
  <si>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</si>
  <si>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</si>
  <si>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</si>
  <si>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</si>
  <si>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</si>
  <si>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</si>
  <si>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</si>
  <si>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</si>
  <si>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</si>
  <si>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</si>
  <si>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</si>
  <si>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</si>
  <si>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</si>
  <si>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</si>
  <si>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</si>
  <si>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</si>
  <si>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</si>
  <si>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</si>
  <si>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</si>
  <si>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</si>
  <si>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</si>
  <si>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</si>
  <si>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</si>
  <si>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</si>
  <si>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</si>
  <si>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</si>
  <si>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</si>
  <si>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</si>
  <si>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</si>
  <si>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</si>
  <si>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</si>
  <si>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</si>
  <si>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</si>
  <si>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</si>
  <si>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</si>
  <si>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</si>
  <si>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</si>
  <si>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</si>
  <si>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</si>
  <si>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</si>
  <si>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</si>
  <si>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</si>
  <si>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</si>
  <si>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</si>
  <si>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</si>
  <si>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</si>
  <si>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</si>
  <si>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</si>
  <si>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</si>
  <si>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</si>
  <si>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</si>
  <si>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</si>
  <si>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</si>
  <si>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</si>
  <si>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</si>
  <si>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</si>
  <si>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</si>
  <si>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</si>
  <si>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</si>
  <si>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</si>
  <si>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</si>
  <si>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</si>
  <si>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</si>
  <si>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</si>
  <si>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</si>
  <si>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</si>
  <si>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</si>
  <si>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</si>
  <si>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</si>
  <si>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</si>
  <si>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</si>
  <si>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</si>
  <si>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</si>
  <si>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</si>
  <si>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</si>
  <si>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</si>
  <si>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</si>
  <si>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</si>
  <si>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</si>
  <si>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</si>
  <si>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</si>
  <si>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</si>
  <si>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</si>
  <si>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</si>
  <si>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</si>
  <si>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</si>
  <si>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</si>
  <si>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</si>
  <si>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</si>
  <si>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</si>
  <si>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</si>
  <si>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</si>
  <si>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</si>
  <si>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</si>
  <si>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</si>
  <si>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</si>
  <si>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</si>
  <si>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</si>
  <si>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</si>
  <si>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</si>
  <si>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</si>
  <si>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</si>
  <si>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</si>
  <si>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</si>
  <si>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</si>
  <si>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</si>
  <si>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</si>
  <si>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</si>
  <si>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</si>
  <si>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</si>
  <si>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</si>
  <si>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</si>
  <si>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</si>
  <si>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</si>
  <si>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</si>
  <si>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</si>
  <si>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</si>
  <si>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</si>
  <si>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</si>
  <si>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</si>
  <si>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</si>
  <si>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</si>
  <si>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</si>
  <si>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</si>
  <si>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</si>
  <si>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</si>
  <si>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</si>
  <si>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</si>
  <si>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</si>
  <si>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</si>
  <si>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</si>
  <si>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</si>
  <si>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</si>
  <si>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</si>
  <si>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</si>
  <si>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</si>
  <si>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</si>
  <si>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</si>
  <si>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</si>
  <si>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</si>
  <si>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</si>
  <si>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</si>
  <si>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</si>
  <si>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</si>
  <si>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</si>
  <si>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</si>
  <si>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</si>
  <si>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</si>
  <si>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</si>
  <si>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</si>
  <si>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</si>
  <si>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</si>
  <si>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</si>
  <si>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</si>
  <si>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</si>
  <si>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</si>
  <si>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</si>
  <si>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</si>
  <si>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</si>
  <si>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</si>
  <si>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</si>
  <si>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</si>
  <si>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</si>
  <si>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</si>
  <si>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</si>
  <si>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</si>
  <si>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</si>
  <si>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</si>
  <si>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</si>
  <si>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</si>
  <si>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</si>
  <si>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</si>
  <si>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</si>
  <si>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</si>
  <si>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</si>
  <si>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</si>
  <si>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</si>
  <si>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</si>
  <si>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</si>
  <si>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</si>
  <si>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</si>
  <si>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</si>
  <si>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</si>
  <si>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</si>
  <si>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</si>
  <si>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</si>
  <si>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</si>
  <si>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</si>
  <si>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</si>
  <si>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</si>
  <si>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</si>
  <si>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</si>
  <si>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</si>
  <si>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</si>
  <si>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</si>
  <si>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</si>
  <si>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</si>
  <si>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</si>
  <si>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</si>
  <si>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</si>
  <si>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</si>
  <si>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</si>
  <si>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</si>
  <si>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</si>
  <si>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</si>
  <si>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</si>
  <si>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</si>
  <si>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</si>
  <si>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</si>
  <si>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</si>
  <si>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</si>
  <si>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</si>
  <si>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</si>
  <si>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</si>
  <si>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</si>
  <si>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</si>
  <si>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</si>
  <si>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</si>
  <si>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</si>
  <si>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</si>
  <si>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</si>
  <si>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</si>
  <si>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</si>
  <si>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</si>
  <si>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</si>
  <si>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</si>
  <si>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</si>
  <si>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</si>
  <si>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</si>
  <si>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</si>
  <si>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</si>
  <si>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</si>
  <si>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</si>
  <si>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</si>
  <si>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</si>
  <si>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</si>
  <si>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</si>
  <si>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</si>
  <si>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</si>
  <si>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</si>
  <si>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</si>
  <si>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</si>
  <si>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</si>
  <si>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</si>
  <si>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</si>
  <si>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</si>
  <si>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</si>
  <si>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</si>
  <si>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</si>
  <si>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</si>
  <si>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</si>
  <si>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</si>
  <si>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</si>
  <si>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</si>
  <si>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</si>
  <si>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</si>
  <si>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</si>
  <si>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</si>
  <si>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</si>
  <si>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</si>
  <si>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</si>
  <si>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</si>
  <si>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</si>
  <si>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</si>
  <si>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</si>
  <si>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</si>
  <si>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</si>
  <si>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</si>
  <si>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</si>
  <si>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</si>
  <si>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</si>
  <si>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</si>
  <si>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</si>
  <si>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</si>
  <si>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</si>
  <si>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</si>
  <si>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</si>
  <si>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</si>
  <si>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</si>
  <si>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</si>
  <si>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</si>
  <si>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</si>
  <si>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</si>
  <si>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</si>
  <si>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</si>
  <si>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</si>
  <si>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</si>
  <si>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</si>
  <si>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</si>
  <si>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</si>
  <si>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</si>
  <si>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</si>
  <si>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</si>
  <si>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</si>
  <si>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</si>
  <si>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</si>
  <si>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</si>
  <si>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</si>
  <si>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</si>
  <si>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</si>
  <si>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</si>
  <si>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</si>
  <si>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</si>
  <si>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</si>
  <si>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</si>
  <si>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</si>
  <si>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</si>
  <si>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</si>
  <si>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</si>
  <si>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</si>
  <si>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</si>
  <si>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</si>
  <si>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</si>
  <si>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</si>
  <si>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</si>
  <si>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</si>
  <si>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</si>
  <si>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</si>
  <si>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</si>
  <si>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</si>
  <si>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</si>
  <si>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</si>
  <si>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</si>
  <si>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</si>
  <si>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</si>
  <si>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</si>
  <si>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</si>
  <si>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</si>
  <si>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</si>
  <si>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</si>
  <si>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</si>
  <si>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</si>
  <si>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</si>
  <si>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</si>
  <si>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</si>
  <si>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</si>
  <si>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</si>
  <si>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</si>
  <si>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</si>
  <si>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</si>
  <si>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</si>
  <si>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</si>
  <si>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</si>
  <si>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</si>
  <si>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</si>
  <si>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</si>
  <si>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</si>
  <si>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</si>
  <si>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</si>
  <si>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</si>
  <si>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</si>
  <si>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</si>
  <si>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</si>
  <si>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</si>
  <si>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</si>
  <si>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</si>
  <si>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</si>
  <si>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</si>
  <si>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</si>
  <si>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</si>
  <si>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</si>
  <si>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</si>
  <si>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</si>
  <si>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</si>
  <si>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</si>
  <si>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</si>
  <si>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</si>
  <si>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</si>
  <si>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</si>
  <si>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</si>
  <si>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</si>
  <si>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</si>
  <si>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</si>
  <si>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</si>
  <si>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</si>
  <si>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</si>
  <si>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</si>
  <si>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</si>
  <si>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</si>
  <si>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</si>
  <si>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</si>
  <si>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</si>
  <si>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</si>
  <si>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</si>
  <si>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</si>
  <si>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</si>
  <si>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</si>
  <si>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</si>
  <si>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</si>
  <si>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</si>
  <si>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</si>
  <si>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</si>
  <si>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</si>
  <si>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</si>
  <si>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</si>
  <si>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</si>
  <si>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</si>
  <si>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</si>
  <si>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</si>
  <si>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</si>
  <si>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</si>
  <si>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</si>
  <si>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</si>
  <si>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</si>
  <si>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</si>
  <si>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</si>
  <si>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</si>
  <si>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</si>
  <si>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</si>
  <si>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</si>
  <si>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</si>
  <si>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</si>
  <si>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</si>
  <si>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</si>
  <si>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</si>
  <si>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</si>
  <si>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</si>
  <si>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</si>
  <si>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</si>
  <si>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</si>
  <si>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</si>
  <si>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</si>
  <si>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</si>
  <si>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</si>
  <si>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</si>
  <si>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</si>
  <si>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</si>
  <si>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</si>
  <si>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</si>
  <si>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</si>
  <si>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</si>
  <si>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</si>
  <si>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</si>
  <si>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</si>
  <si>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</si>
  <si>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</si>
  <si>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</si>
  <si>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</si>
  <si>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</si>
  <si>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</si>
  <si>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</si>
  <si>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</si>
  <si>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</si>
  <si>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</si>
  <si>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</si>
  <si>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</si>
  <si>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</si>
  <si>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</si>
  <si>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</si>
  <si>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</si>
  <si>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</si>
  <si>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</si>
  <si>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</si>
  <si>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</si>
  <si>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</si>
  <si>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</si>
  <si>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</si>
  <si>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</si>
  <si>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</si>
  <si>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</si>
  <si>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</si>
  <si>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</si>
  <si>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</si>
  <si>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</si>
  <si>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</si>
  <si>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</si>
  <si>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</si>
  <si>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</si>
  <si>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</si>
  <si>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</si>
  <si>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</si>
  <si>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</si>
  <si>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</si>
  <si>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</si>
  <si>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</si>
  <si>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</si>
  <si>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</si>
  <si>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</si>
  <si>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</si>
  <si>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</si>
  <si>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</si>
  <si>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</si>
  <si>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</si>
  <si>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</si>
  <si>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</si>
  <si>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</si>
  <si>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</si>
  <si>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</si>
  <si>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</si>
  <si>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</si>
  <si>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</si>
  <si>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</si>
  <si>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</si>
  <si>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</si>
  <si>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</si>
  <si>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</si>
  <si>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</si>
  <si>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</si>
  <si>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</si>
  <si>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</si>
  <si>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</si>
  <si>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</si>
  <si>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</si>
  <si>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</si>
  <si>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</si>
  <si>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</si>
  <si>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</si>
  <si>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</si>
  <si>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</si>
  <si>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</si>
  <si>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</si>
  <si>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</si>
  <si>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</si>
  <si>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</si>
  <si>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</si>
  <si>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</si>
  <si>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</si>
  <si>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</si>
  <si>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</si>
  <si>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</si>
  <si>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</si>
  <si>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</si>
  <si>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</si>
  <si>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</si>
  <si>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</si>
  <si>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</si>
  <si>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</si>
  <si>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</si>
  <si>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</si>
  <si>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</si>
  <si>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</si>
  <si>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</si>
  <si>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</si>
  <si>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</si>
  <si>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</si>
  <si>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</si>
  <si>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</si>
  <si>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</si>
  <si>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</si>
  <si>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</si>
  <si>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</si>
  <si>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</si>
  <si>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</si>
  <si>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</si>
  <si>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</si>
  <si>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</si>
  <si>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</si>
  <si>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</si>
  <si>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</si>
  <si>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</si>
  <si>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</si>
  <si>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</si>
  <si>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</si>
  <si>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</si>
  <si>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</si>
  <si>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</si>
  <si>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</si>
  <si>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</si>
  <si>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</si>
  <si>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</si>
  <si>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</si>
  <si>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</si>
  <si>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</si>
  <si>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</si>
  <si>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</si>
  <si>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</si>
  <si>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</si>
  <si>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</si>
  <si>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</si>
  <si>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</si>
  <si>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</si>
  <si>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</si>
  <si>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</si>
  <si>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</si>
  <si>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</si>
  <si>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</si>
  <si>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</si>
  <si>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</si>
  <si>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</si>
  <si>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</si>
  <si>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</si>
  <si>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</si>
  <si>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</si>
  <si>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</si>
  <si>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</si>
  <si>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</si>
  <si>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</si>
  <si>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</si>
  <si>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</si>
  <si>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</si>
  <si>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</si>
  <si>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</si>
  <si>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</si>
  <si>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</si>
  <si>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</si>
  <si>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</si>
  <si>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</si>
  <si>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</si>
  <si>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</si>
  <si>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</si>
  <si>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</si>
  <si>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</si>
  <si>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</si>
  <si>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</si>
  <si>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</si>
  <si>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</si>
  <si>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</si>
  <si>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</si>
  <si>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</si>
  <si>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</si>
  <si>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</si>
  <si>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</si>
  <si>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</si>
  <si>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</si>
  <si>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</si>
  <si>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</si>
  <si>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</si>
  <si>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</si>
  <si>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</si>
  <si>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</si>
  <si>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</si>
  <si>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</si>
  <si>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</si>
  <si>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</si>
  <si>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</si>
  <si>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</si>
  <si>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</si>
  <si>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</si>
  <si>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</si>
  <si>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</si>
  <si>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</si>
  <si>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</si>
  <si>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</si>
  <si>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</si>
  <si>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</si>
  <si>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</si>
  <si>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</si>
  <si>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</si>
  <si>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</si>
  <si>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</si>
  <si>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</si>
  <si>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</si>
  <si>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</si>
  <si>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</si>
  <si>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</si>
  <si>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</si>
  <si>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</si>
  <si>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</si>
  <si>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</si>
  <si>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</si>
  <si>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</si>
  <si>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</si>
  <si>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</si>
  <si>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</si>
  <si>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</si>
  <si>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</si>
  <si>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</si>
  <si>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</si>
  <si>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</si>
  <si>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</si>
  <si>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</si>
  <si>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</si>
  <si>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</si>
  <si>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</si>
  <si>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</si>
  <si>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</si>
  <si>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</si>
  <si>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</si>
  <si>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</si>
  <si>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</si>
  <si>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</si>
  <si>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</si>
  <si>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</si>
  <si>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</si>
  <si>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</si>
  <si>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</si>
  <si>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</si>
  <si>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</si>
  <si>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</si>
  <si>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</si>
  <si>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</si>
  <si>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</si>
  <si>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</si>
  <si>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</si>
  <si>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</si>
  <si>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</si>
  <si>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</si>
  <si>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</si>
  <si>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</si>
  <si>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</si>
  <si>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</si>
  <si>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</si>
  <si>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</si>
  <si>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</si>
  <si>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</si>
  <si>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</si>
  <si>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</si>
  <si>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</si>
  <si>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</si>
  <si>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</si>
  <si>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</si>
  <si>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</si>
  <si>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</si>
  <si>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</si>
  <si>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</si>
  <si>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</si>
  <si>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</si>
  <si>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</si>
  <si>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</si>
  <si>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</si>
  <si>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</si>
  <si>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</si>
  <si>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</si>
  <si>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</si>
  <si>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</si>
  <si>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</si>
  <si>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</si>
  <si>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</si>
  <si>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</si>
  <si>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</si>
  <si>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</si>
  <si>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</si>
  <si>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</si>
  <si>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</si>
  <si>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</si>
  <si>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</si>
  <si>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</si>
  <si>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</si>
  <si>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</si>
  <si>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</si>
  <si>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</si>
  <si>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</si>
  <si>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</si>
  <si>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</si>
  <si>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</si>
  <si>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</si>
  <si>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</si>
  <si>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</si>
  <si>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</si>
  <si>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</si>
  <si>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</si>
  <si>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</si>
  <si>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</si>
  <si>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</si>
  <si>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</si>
  <si>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</si>
  <si>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</si>
  <si>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</si>
  <si>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</si>
  <si>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</si>
  <si>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</si>
  <si>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</si>
  <si>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</si>
  <si>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</si>
  <si>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</si>
  <si>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</si>
  <si>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</si>
  <si>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</si>
  <si>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</si>
  <si>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</si>
  <si>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</si>
  <si>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</si>
  <si>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</si>
  <si>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</si>
  <si>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</si>
  <si>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</si>
  <si>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</si>
  <si>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</si>
  <si>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</si>
  <si>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</si>
  <si>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</si>
  <si>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</si>
  <si>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</si>
  <si>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</si>
  <si>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</si>
  <si>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</si>
  <si>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</si>
  <si>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</si>
  <si>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</si>
  <si>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</si>
  <si>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</si>
  <si>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</si>
  <si>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</si>
  <si>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</si>
  <si>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</si>
  <si>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</si>
  <si>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</si>
  <si>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</si>
  <si>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</si>
  <si>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</si>
  <si>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</si>
  <si>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</si>
  <si>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</si>
  <si>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</si>
  <si>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</si>
  <si>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</si>
  <si>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</si>
  <si>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</si>
  <si>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</si>
  <si>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</si>
  <si>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</si>
  <si>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</si>
  <si>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</si>
  <si>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</si>
  <si>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</si>
  <si>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</si>
  <si>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</si>
  <si>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</si>
  <si>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</si>
  <si>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</si>
  <si>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</si>
  <si>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</si>
  <si>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</si>
  <si>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</si>
  <si>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</si>
  <si>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</si>
  <si>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</si>
  <si>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</si>
  <si>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</si>
  <si>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</si>
  <si>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</si>
  <si>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</si>
  <si>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</si>
  <si>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</si>
  <si>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</si>
  <si>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</si>
  <si>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</si>
  <si>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</si>
  <si>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</si>
  <si>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</si>
  <si>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</si>
  <si>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</si>
  <si>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</si>
  <si>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</si>
  <si>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</si>
  <si>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</si>
  <si>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</si>
  <si>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</si>
  <si>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</si>
  <si>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</si>
  <si>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</si>
  <si>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</si>
  <si>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</si>
  <si>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</si>
  <si>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</si>
  <si>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</si>
  <si>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</si>
  <si>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</si>
  <si>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</si>
  <si>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</si>
  <si>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</si>
  <si>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</si>
  <si>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</si>
  <si>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</si>
  <si>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</si>
  <si>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</si>
  <si>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</si>
  <si>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</si>
  <si>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</si>
  <si>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</si>
  <si>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</si>
  <si>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</si>
  <si>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</si>
  <si>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</si>
  <si>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</si>
  <si>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</si>
  <si>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</si>
  <si>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</si>
  <si>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</si>
  <si>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</si>
  <si>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</si>
  <si>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</si>
  <si>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</si>
  <si>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</si>
  <si>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</si>
  <si>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</si>
  <si>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</si>
  <si>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</si>
  <si>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</si>
  <si>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</si>
  <si>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</si>
  <si>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</si>
  <si>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</si>
  <si>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</si>
  <si>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</si>
  <si>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</si>
  <si>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</si>
  <si>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</si>
  <si>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</si>
  <si>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</si>
  <si>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</si>
  <si>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</si>
  <si>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</si>
  <si>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</si>
  <si>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</si>
  <si>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</si>
  <si>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</si>
  <si>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</si>
  <si>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</si>
  <si>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</si>
  <si>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</si>
  <si>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</si>
  <si>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</si>
  <si>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</si>
  <si>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</si>
  <si>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</si>
  <si>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</si>
  <si>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</si>
  <si>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</si>
  <si>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</si>
  <si>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</si>
  <si>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</si>
  <si>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</si>
  <si>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</si>
  <si>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</si>
  <si>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</si>
  <si>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</si>
  <si>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</si>
  <si>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</si>
  <si>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</si>
  <si>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</si>
  <si>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</si>
  <si>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</si>
  <si>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</si>
  <si>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</si>
  <si>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</si>
  <si>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</si>
  <si>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</si>
  <si>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</si>
  <si>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</si>
  <si>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</si>
  <si>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</si>
  <si>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</si>
  <si>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</si>
  <si>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</si>
  <si>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</si>
  <si>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</si>
  <si>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</si>
  <si>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</si>
  <si>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</si>
  <si>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</si>
  <si>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</si>
  <si>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</si>
  <si>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</si>
  <si>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</si>
  <si>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</si>
  <si>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</si>
  <si>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</si>
  <si>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</si>
  <si>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</si>
  <si>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</si>
  <si>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</si>
  <si>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</si>
  <si>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</si>
  <si>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</si>
  <si>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</si>
  <si>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</si>
  <si>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</si>
  <si>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</si>
  <si>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</si>
  <si>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</si>
  <si>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</si>
  <si>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</si>
  <si>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</si>
  <si>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</si>
  <si>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</si>
  <si>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</si>
  <si>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</si>
  <si>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</si>
  <si>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</si>
  <si>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</si>
  <si>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</si>
  <si>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</si>
  <si>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</si>
  <si>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</si>
  <si>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</si>
  <si>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</si>
  <si>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</si>
  <si>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</si>
  <si>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</si>
  <si>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</si>
  <si>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</si>
  <si>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</si>
  <si>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</si>
  <si>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</si>
  <si>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</si>
  <si>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</si>
  <si>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</si>
  <si>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</si>
  <si>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</si>
  <si>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</si>
  <si>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</si>
  <si>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</si>
  <si>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</si>
  <si>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</si>
  <si>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</si>
  <si>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</si>
  <si>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</si>
  <si>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</si>
  <si>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</si>
  <si>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</si>
  <si>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</si>
  <si>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</si>
  <si>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</si>
  <si>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</si>
  <si>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</si>
  <si>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</si>
  <si>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</si>
  <si>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</si>
  <si>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</si>
  <si>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</si>
  <si>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</si>
  <si>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</si>
  <si>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</si>
  <si>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</si>
  <si>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</si>
  <si>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</si>
  <si>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</si>
  <si>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</si>
  <si>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</si>
  <si>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</si>
  <si>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</si>
  <si>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</si>
  <si>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</si>
  <si>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</si>
  <si>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</si>
  <si>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</si>
  <si>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</si>
  <si>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</si>
  <si>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</si>
  <si>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</si>
  <si>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</si>
  <si>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</si>
  <si>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</si>
  <si>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</si>
  <si>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</si>
  <si>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</si>
  <si>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</si>
  <si>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</si>
  <si>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</si>
  <si>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</si>
  <si>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</si>
  <si>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</si>
  <si>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</si>
  <si>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</si>
  <si>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</si>
  <si>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</si>
  <si>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</si>
  <si>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</si>
  <si>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</si>
  <si>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</si>
  <si>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</si>
  <si>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</si>
  <si>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</si>
  <si>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</si>
  <si>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</si>
  <si>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</si>
  <si>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</si>
  <si>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</si>
  <si>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</si>
  <si>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</si>
  <si>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</si>
  <si>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</si>
  <si>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</si>
  <si>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</si>
  <si>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</si>
  <si>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</si>
  <si>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</si>
  <si>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</si>
  <si>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</si>
  <si>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</si>
  <si>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</si>
  <si>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</si>
  <si>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</si>
  <si>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</si>
  <si>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</si>
  <si>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</si>
  <si>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</si>
  <si>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</si>
  <si>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</si>
  <si>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</si>
  <si>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</si>
  <si>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</si>
  <si>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</si>
  <si>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</si>
  <si>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</si>
  <si>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</si>
  <si>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</si>
  <si>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</si>
  <si>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</si>
  <si>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</si>
  <si>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</si>
  <si>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</si>
  <si>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</si>
  <si>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</si>
  <si>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</si>
  <si>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</si>
  <si>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</si>
  <si>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</si>
  <si>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</si>
  <si>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</si>
  <si>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</si>
  <si>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</si>
  <si>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</si>
  <si>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</si>
  <si>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</si>
  <si>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</si>
  <si>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</si>
  <si>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</si>
  <si>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</si>
  <si>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</si>
  <si>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</si>
  <si>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</si>
  <si>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</si>
  <si>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</si>
  <si>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</si>
  <si>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</si>
  <si>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</si>
  <si>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</si>
  <si>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</si>
  <si>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</si>
  <si>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</si>
  <si>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</si>
  <si>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</si>
  <si>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</si>
  <si>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</si>
  <si>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</si>
  <si>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</si>
  <si>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</si>
  <si>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</si>
  <si>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</si>
  <si>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</si>
  <si>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</si>
  <si>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</si>
  <si>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</si>
  <si>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</si>
  <si>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</si>
  <si>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</si>
  <si>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</si>
  <si>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</si>
  <si>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</si>
  <si>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</si>
  <si>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</si>
  <si>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</si>
  <si>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</si>
  <si>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</si>
  <si>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</si>
  <si>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</si>
  <si>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</si>
  <si>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</si>
  <si>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</si>
  <si>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</si>
  <si>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</si>
  <si>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</si>
  <si>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</si>
  <si>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</si>
  <si>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</si>
  <si>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</si>
  <si>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</si>
  <si>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</si>
  <si>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</si>
  <si>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</si>
  <si>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</si>
  <si>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</si>
  <si>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</si>
  <si>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</si>
  <si>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</si>
  <si>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</si>
  <si>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</si>
  <si>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</si>
  <si>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</si>
  <si>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</si>
  <si>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</si>
  <si>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</si>
  <si>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</si>
  <si>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</si>
  <si>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</si>
  <si>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</si>
  <si>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</si>
  <si>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</si>
  <si>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</si>
  <si>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</si>
  <si>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</si>
  <si>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</si>
  <si>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</si>
  <si>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</si>
  <si>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</si>
  <si>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</si>
  <si>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</si>
  <si>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</si>
  <si>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</si>
  <si>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</si>
  <si>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</si>
  <si>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</si>
  <si>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</si>
  <si>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</si>
  <si>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</si>
  <si>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</si>
  <si>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</si>
  <si>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</si>
  <si>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</si>
  <si>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</si>
  <si>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</si>
  <si>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</si>
  <si>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</si>
  <si>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</si>
  <si>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</si>
  <si>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</si>
  <si>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</si>
  <si>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</si>
  <si>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</si>
  <si>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</si>
  <si>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</si>
  <si>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</si>
  <si>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</si>
  <si>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</si>
  <si>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</si>
  <si>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</si>
  <si>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</si>
  <si>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</si>
  <si>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</si>
  <si>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</si>
  <si>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</si>
  <si>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</si>
  <si>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</si>
  <si>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</si>
  <si>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</si>
  <si>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</si>
  <si>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</si>
  <si>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</si>
  <si>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</si>
  <si>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</si>
  <si>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</si>
  <si>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</si>
  <si>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</si>
  <si>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</si>
  <si>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</si>
  <si>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</si>
  <si>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</si>
  <si>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</si>
  <si>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</si>
  <si>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</si>
  <si>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</si>
  <si>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</si>
  <si>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</si>
  <si>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</si>
  <si>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</si>
  <si>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</si>
  <si>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</si>
  <si>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</si>
  <si>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</si>
  <si>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</si>
  <si>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</si>
  <si>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</si>
  <si>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</si>
  <si>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</si>
  <si>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</si>
  <si>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</si>
  <si>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</si>
  <si>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</si>
  <si>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</si>
  <si>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</si>
  <si>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</si>
  <si>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</si>
  <si>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</si>
  <si>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</si>
  <si>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</si>
  <si>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</si>
  <si>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</si>
  <si>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</si>
  <si>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</si>
  <si>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</si>
  <si>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</si>
  <si>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</si>
  <si>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</si>
  <si>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</si>
  <si>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</si>
  <si>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</si>
  <si>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</si>
  <si>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</si>
  <si>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</si>
  <si>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</si>
  <si>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</si>
  <si>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</si>
  <si>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</si>
  <si>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</si>
  <si>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</si>
  <si>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</si>
  <si>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</si>
  <si>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</si>
  <si>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</si>
  <si>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</si>
  <si>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</si>
  <si>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</si>
  <si>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</si>
  <si>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</si>
  <si>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</si>
  <si>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</si>
  <si>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</si>
  <si>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</si>
  <si>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</si>
  <si>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</si>
  <si>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</si>
  <si>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</si>
  <si>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</si>
  <si>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</si>
  <si>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</si>
  <si>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</si>
  <si>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</si>
  <si>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</si>
  <si>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</si>
  <si>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</si>
  <si>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</si>
  <si>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</si>
  <si>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</si>
  <si>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</si>
  <si>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</si>
  <si>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</si>
  <si>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</si>
  <si>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</si>
  <si>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</si>
  <si>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</si>
  <si>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</si>
  <si>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</si>
  <si>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</si>
  <si>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</si>
  <si>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</si>
  <si>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</si>
  <si>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</si>
  <si>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</si>
  <si>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</si>
  <si>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</si>
  <si>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</si>
  <si>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</si>
  <si>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</si>
  <si>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</si>
  <si>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</si>
  <si>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</si>
  <si>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</si>
  <si>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</si>
  <si>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</si>
  <si>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</si>
  <si>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</si>
  <si>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</si>
  <si>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</si>
  <si>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</si>
  <si>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</si>
  <si>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</si>
  <si>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</si>
  <si>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</si>
  <si>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</si>
  <si>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</si>
  <si>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</si>
  <si>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</si>
  <si>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</si>
  <si>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</si>
  <si>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</si>
  <si>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</si>
  <si>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</si>
  <si>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</si>
  <si>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</si>
  <si>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</si>
  <si>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</si>
  <si>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</si>
  <si>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</si>
  <si>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</si>
  <si>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</si>
  <si>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</si>
  <si>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</si>
  <si>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</si>
  <si>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</si>
  <si>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</si>
  <si>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</si>
  <si>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</si>
  <si>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</si>
  <si>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</si>
  <si>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</si>
  <si>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</si>
  <si>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</si>
  <si>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</si>
  <si>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</si>
  <si>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</si>
  <si>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</si>
  <si>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</si>
  <si>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</si>
  <si>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</si>
  <si>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</si>
  <si>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</si>
  <si>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</si>
  <si>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</si>
  <si>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</si>
  <si>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</si>
  <si>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</si>
  <si>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</si>
  <si>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</si>
  <si>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</si>
  <si>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</si>
  <si>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</si>
  <si>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</si>
  <si>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</si>
  <si>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</si>
  <si>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</si>
  <si>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</si>
  <si>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</si>
  <si>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</si>
  <si>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</si>
  <si>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</si>
  <si>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</si>
  <si>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</si>
  <si>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</si>
  <si>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</si>
  <si>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</si>
  <si>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</si>
  <si>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</si>
  <si>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</si>
  <si>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</si>
  <si>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</si>
  <si>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</si>
  <si>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</si>
  <si>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</si>
  <si>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</si>
  <si>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</si>
  <si>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</si>
  <si>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</si>
  <si>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</si>
  <si>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</si>
  <si>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</si>
  <si>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</si>
  <si>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</si>
  <si>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</si>
  <si>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</si>
  <si>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</si>
  <si>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</si>
  <si>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</si>
  <si>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</si>
  <si>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</si>
  <si>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</si>
  <si>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</si>
  <si>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</si>
  <si>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</si>
  <si>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</si>
  <si>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</si>
  <si>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</si>
  <si>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</si>
  <si>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</si>
  <si>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</si>
  <si>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</si>
  <si>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</si>
  <si>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</si>
  <si>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</si>
  <si>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</si>
  <si>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</si>
  <si>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</si>
  <si>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</si>
  <si>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</si>
  <si>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</si>
  <si>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</si>
  <si>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</si>
  <si>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</si>
  <si>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</si>
  <si>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</si>
  <si>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</si>
  <si>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</si>
  <si>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</si>
  <si>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</si>
  <si>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</si>
  <si>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</si>
  <si>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</si>
  <si>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</si>
  <si>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</si>
  <si>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</si>
  <si>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</si>
  <si>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</si>
  <si>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</si>
  <si>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</si>
  <si>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</si>
  <si>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</si>
  <si>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</si>
  <si>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</si>
  <si>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</si>
  <si>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</si>
  <si>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</si>
  <si>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</si>
  <si>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</si>
  <si>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</si>
  <si>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</si>
  <si>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</si>
  <si>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</si>
  <si>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</si>
  <si>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</si>
  <si>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</si>
  <si>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</si>
  <si>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</si>
  <si>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</si>
  <si>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</si>
  <si>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</si>
  <si>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</si>
  <si>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</si>
  <si>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</si>
  <si>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</si>
  <si>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</si>
  <si>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</si>
  <si>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</si>
  <si>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</si>
  <si>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</si>
  <si>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</si>
  <si>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</si>
  <si>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</si>
  <si>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</si>
  <si>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</si>
  <si>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</si>
  <si>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</si>
  <si>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</si>
  <si>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</si>
  <si>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</si>
  <si>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</si>
  <si>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</si>
  <si>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</si>
  <si>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</si>
  <si>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</si>
  <si>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</si>
  <si>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</si>
  <si>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</si>
  <si>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</si>
  <si>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</si>
  <si>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</si>
  <si>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</si>
  <si>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</si>
  <si>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</si>
  <si>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</si>
  <si>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</si>
  <si>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</si>
  <si>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</si>
  <si>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</si>
  <si>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</si>
  <si>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</si>
  <si>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</si>
  <si>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</si>
  <si>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</si>
  <si>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</si>
  <si>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</si>
  <si>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</si>
  <si>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</si>
  <si>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</si>
  <si>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</si>
  <si>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</si>
  <si>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</si>
  <si>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</si>
  <si>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</si>
  <si>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</si>
  <si>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</si>
  <si>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</si>
  <si>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</si>
  <si>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</si>
  <si>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</si>
  <si>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</si>
  <si>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</si>
  <si>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</si>
  <si>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</si>
  <si>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</si>
  <si>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</si>
  <si>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</si>
  <si>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</si>
  <si>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</si>
  <si>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</si>
  <si>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</si>
  <si>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</si>
  <si>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</si>
  <si>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</si>
  <si>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</si>
  <si>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</si>
  <si>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</si>
  <si>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</si>
  <si>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</si>
  <si>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</si>
  <si>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</si>
  <si>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</si>
  <si>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</si>
  <si>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</si>
  <si>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</si>
  <si>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</si>
  <si>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</si>
  <si>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</si>
  <si>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</si>
  <si>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</si>
  <si>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</si>
  <si>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</si>
  <si>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</si>
  <si>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</si>
  <si>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</si>
  <si>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</si>
  <si>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</si>
  <si>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</si>
  <si>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</si>
  <si>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</si>
  <si>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</si>
  <si>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</si>
  <si>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</si>
  <si>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</si>
  <si>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</si>
  <si>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</si>
  <si>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</si>
  <si>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</si>
  <si>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</si>
  <si>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</si>
  <si>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</si>
  <si>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</si>
  <si>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</si>
  <si>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</si>
  <si>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</si>
  <si>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</si>
  <si>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</si>
  <si>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</si>
  <si>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</si>
  <si>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</si>
  <si>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</si>
  <si>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</si>
  <si>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</si>
  <si>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</si>
  <si>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</si>
  <si>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</si>
  <si>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</si>
  <si>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</si>
  <si>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</si>
  <si>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</si>
  <si>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</si>
  <si>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</si>
  <si>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</si>
  <si>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</si>
  <si>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</si>
  <si>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</si>
  <si>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</si>
  <si>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</si>
  <si>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</si>
  <si>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</si>
  <si>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</si>
  <si>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</si>
  <si>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</si>
  <si>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</si>
  <si>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</si>
  <si>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</si>
  <si>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</si>
  <si>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</si>
  <si>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</si>
  <si>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</si>
  <si>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</si>
  <si>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</si>
  <si>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</si>
  <si>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</si>
  <si>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</si>
  <si>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</si>
  <si>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</si>
  <si>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</si>
  <si>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</si>
  <si>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</si>
  <si>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</si>
  <si>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</si>
  <si>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</si>
  <si>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</si>
  <si>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</si>
  <si>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</si>
  <si>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</si>
  <si>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</si>
  <si>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</si>
  <si>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</si>
  <si>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</si>
  <si>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</si>
  <si>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</si>
  <si>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</si>
  <si>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</si>
  <si>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</si>
  <si>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</si>
  <si>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</si>
  <si>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</si>
  <si>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</si>
  <si>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</si>
  <si>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</si>
  <si>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</si>
  <si>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</si>
  <si>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</si>
  <si>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</si>
  <si>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</si>
  <si>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</si>
  <si>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</si>
  <si>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</si>
  <si>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</si>
  <si>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</si>
  <si>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</si>
  <si>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</si>
  <si>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</si>
  <si>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</si>
  <si>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</si>
  <si>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</si>
  <si>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</si>
  <si>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</si>
  <si>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</si>
  <si>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</si>
  <si>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</si>
  <si>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</si>
  <si>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</si>
  <si>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</si>
  <si>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</si>
  <si>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</si>
  <si>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</si>
  <si>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</si>
  <si>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</si>
  <si>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</si>
  <si>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</si>
  <si>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</si>
  <si>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</si>
  <si>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</si>
  <si>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</si>
  <si>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</si>
  <si>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</si>
  <si>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</si>
  <si>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</si>
  <si>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</si>
  <si>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</si>
  <si>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</si>
  <si>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</si>
  <si>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</si>
  <si>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</si>
  <si>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</si>
  <si>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</si>
  <si>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</si>
  <si>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</si>
  <si>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</si>
  <si>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</si>
  <si>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</si>
  <si>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</si>
  <si>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</si>
  <si>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</si>
  <si>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</si>
  <si>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</si>
  <si>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</si>
  <si>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</si>
  <si>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</si>
  <si>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</si>
  <si>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</si>
  <si>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</si>
  <si>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</si>
  <si>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</si>
  <si>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</si>
  <si>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</si>
  <si>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</si>
  <si>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</si>
  <si>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</si>
  <si>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</si>
  <si>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</si>
  <si>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</si>
  <si>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</si>
  <si>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</si>
  <si>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</si>
  <si>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</si>
  <si>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</si>
  <si>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</si>
  <si>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</si>
  <si>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</si>
  <si>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</si>
  <si>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</si>
  <si>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</si>
  <si>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</si>
  <si>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</si>
  <si>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</si>
  <si>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</si>
  <si>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</si>
  <si>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</si>
  <si>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</si>
  <si>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</si>
  <si>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</si>
  <si>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</si>
  <si>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</si>
  <si>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</si>
  <si>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</si>
  <si>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</si>
  <si>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</si>
  <si>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</si>
  <si>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</si>
  <si>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</si>
  <si>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</si>
  <si>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</si>
  <si>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</si>
  <si>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</si>
  <si>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</si>
  <si>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</si>
  <si>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</si>
  <si>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</si>
  <si>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</si>
  <si>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</si>
  <si>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</si>
  <si>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</si>
  <si>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</si>
  <si>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</si>
  <si>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</si>
  <si>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</si>
  <si>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</si>
  <si>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</si>
  <si>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</si>
  <si>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</si>
  <si>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</si>
  <si>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</si>
  <si>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</si>
  <si>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</si>
  <si>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</si>
  <si>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</si>
  <si>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</si>
  <si>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</si>
  <si>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</si>
  <si>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</si>
  <si>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</si>
  <si>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</si>
  <si>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</si>
  <si>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</si>
  <si>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</si>
  <si>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</si>
  <si>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</si>
  <si>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</si>
  <si>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</si>
  <si>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</si>
  <si>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</si>
  <si>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</si>
  <si>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</si>
  <si>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</si>
  <si>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</si>
  <si>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</si>
  <si>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</si>
  <si>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</si>
  <si>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</si>
  <si>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</si>
  <si>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</si>
  <si>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</si>
  <si>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</si>
  <si>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</si>
  <si>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</si>
  <si>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</si>
  <si>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</si>
  <si>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</si>
  <si>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</si>
  <si>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</si>
  <si>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</si>
  <si>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</si>
  <si>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</si>
  <si>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</si>
  <si>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</si>
  <si>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</si>
  <si>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</si>
  <si>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</si>
  <si>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</si>
  <si>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</si>
  <si>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</si>
  <si>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</si>
  <si>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</si>
  <si>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</si>
  <si>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</si>
  <si>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</si>
  <si>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</si>
  <si>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</si>
  <si>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</si>
  <si>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</si>
  <si>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</si>
  <si>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</si>
  <si>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</si>
  <si>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</si>
  <si>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</si>
  <si>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</si>
  <si>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</si>
  <si>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</si>
  <si>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</si>
  <si>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</si>
  <si>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</si>
  <si>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</si>
  <si>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</si>
  <si>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</si>
  <si>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</si>
  <si>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</si>
  <si>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</si>
  <si>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</si>
  <si>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</si>
  <si>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</si>
  <si>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</si>
  <si>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</si>
  <si>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</si>
  <si>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</si>
  <si>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</si>
  <si>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</si>
  <si>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</si>
  <si>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</si>
  <si>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</si>
  <si>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</si>
  <si>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</si>
  <si>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</si>
  <si>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</si>
  <si>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</si>
  <si>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</si>
  <si>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</si>
  <si>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</si>
  <si>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</si>
  <si>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</si>
  <si>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</si>
  <si>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</si>
  <si>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</si>
  <si>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</si>
  <si>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</si>
  <si>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</si>
  <si>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</si>
  <si>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</si>
  <si>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</si>
  <si>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</si>
  <si>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</si>
  <si>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</si>
  <si>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</si>
  <si>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</si>
  <si>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</si>
  <si>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</si>
  <si>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</si>
  <si>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</si>
  <si>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</si>
  <si>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</si>
  <si>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</si>
  <si>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</si>
  <si>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</si>
  <si>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</si>
  <si>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</si>
  <si>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</si>
  <si>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</si>
  <si>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</si>
  <si>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</si>
  <si>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</si>
  <si>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</si>
  <si>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</si>
  <si>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</si>
  <si>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</si>
  <si>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</si>
  <si>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</si>
  <si>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</si>
  <si>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</si>
  <si>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</si>
  <si>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</si>
  <si>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</si>
  <si>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</si>
  <si>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</si>
  <si>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</si>
  <si>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</si>
  <si>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</si>
  <si>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</si>
  <si>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</si>
  <si>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</si>
  <si>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</si>
  <si>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</si>
  <si>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</si>
  <si>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</si>
  <si>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</si>
  <si>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</si>
  <si>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</si>
  <si>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</si>
  <si>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</si>
  <si>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</si>
  <si>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</si>
  <si>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</si>
  <si>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</si>
  <si>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</si>
  <si>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</si>
  <si>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</si>
  <si>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</si>
  <si>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</si>
  <si>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</si>
  <si>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</si>
  <si>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</si>
  <si>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</si>
  <si>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</si>
  <si>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</si>
  <si>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</si>
  <si>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</si>
  <si>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</si>
  <si>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</si>
  <si>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</si>
  <si>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</si>
  <si>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</si>
  <si>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</si>
  <si>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</si>
  <si>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</si>
  <si>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</si>
  <si>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</si>
  <si>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</si>
  <si>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</si>
  <si>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</si>
  <si>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</si>
  <si>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</si>
  <si>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</si>
  <si>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</si>
  <si>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</si>
  <si>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</si>
  <si>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</si>
  <si>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</si>
  <si>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</si>
  <si>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</si>
  <si>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</si>
  <si>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</si>
  <si>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</si>
  <si>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</si>
  <si>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</si>
  <si>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</si>
  <si>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</si>
  <si>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</si>
  <si>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</si>
  <si>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</si>
  <si>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</si>
  <si>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</si>
  <si>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</si>
  <si>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</si>
  <si>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</si>
  <si>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</si>
  <si>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</si>
  <si>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</si>
  <si>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</si>
  <si>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</si>
  <si>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</si>
  <si>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</si>
  <si>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</si>
  <si>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</si>
  <si>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</si>
  <si>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</si>
  <si>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</si>
  <si>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</si>
  <si>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</si>
  <si>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</si>
  <si>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</si>
  <si>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</si>
  <si>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</si>
  <si>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</si>
  <si>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</si>
  <si>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</si>
  <si>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</si>
  <si>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</si>
  <si>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</si>
  <si>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</si>
  <si>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</si>
  <si>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</si>
  <si>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</si>
  <si>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</si>
  <si>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</si>
  <si>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</si>
  <si>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</si>
  <si>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</si>
  <si>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</si>
  <si>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</si>
  <si>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</si>
  <si>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</si>
  <si>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</si>
  <si>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</si>
  <si>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</si>
  <si>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</si>
  <si>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</si>
  <si>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</si>
  <si>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</si>
  <si>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</si>
  <si>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</si>
  <si>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</si>
  <si>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</si>
  <si>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</si>
  <si>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</si>
  <si>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</si>
  <si>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</si>
  <si>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</si>
  <si>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</si>
  <si>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</si>
  <si>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</si>
  <si>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</si>
  <si>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</si>
  <si>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</si>
  <si>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</si>
  <si>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</si>
  <si>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</si>
  <si>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</si>
  <si>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</si>
  <si>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</si>
  <si>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</si>
  <si>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</si>
  <si>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</si>
  <si>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</si>
  <si>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</si>
  <si>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</si>
  <si>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</si>
  <si>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</si>
  <si>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</si>
  <si>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</si>
  <si>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</si>
  <si>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</si>
  <si>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</si>
  <si>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</si>
  <si>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</si>
  <si>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</si>
  <si>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</si>
  <si>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</si>
  <si>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</si>
  <si>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</si>
  <si>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</si>
  <si>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</si>
  <si>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</si>
  <si>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</si>
  <si>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</si>
  <si>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</si>
  <si>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</si>
  <si>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</si>
  <si>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</si>
  <si>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</si>
  <si>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</si>
  <si>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</si>
  <si>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</si>
  <si>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</si>
  <si>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</si>
  <si>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</si>
  <si>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</si>
  <si>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</si>
  <si>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</si>
  <si>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</si>
  <si>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</si>
  <si>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</si>
  <si>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</si>
  <si>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</si>
  <si>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</si>
  <si>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</si>
  <si>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</si>
  <si>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</si>
  <si>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</si>
  <si>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</si>
  <si>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</si>
  <si>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</si>
  <si>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</si>
  <si>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</si>
  <si>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</si>
  <si>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</si>
  <si>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</si>
  <si>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</si>
  <si>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</si>
  <si>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</si>
  <si>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</si>
  <si>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</si>
  <si>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</si>
  <si>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</si>
  <si>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</si>
  <si>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</si>
  <si>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</si>
  <si>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</si>
  <si>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</si>
  <si>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</si>
  <si>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</si>
  <si>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</si>
  <si>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</si>
  <si>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</si>
  <si>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</si>
  <si>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</si>
  <si>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</si>
  <si>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</si>
  <si>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</si>
  <si>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</si>
  <si>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</si>
  <si>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</si>
  <si>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</si>
  <si>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</si>
  <si>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</si>
  <si>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</si>
  <si>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</si>
  <si>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</si>
  <si>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</si>
  <si>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</si>
  <si>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</si>
  <si>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</si>
  <si>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</si>
  <si>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</si>
  <si>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</si>
  <si>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</si>
  <si>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</si>
  <si>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</si>
  <si>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</si>
  <si>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</si>
  <si>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</si>
  <si>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</si>
  <si>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</si>
  <si>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</si>
  <si>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</si>
  <si>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</si>
  <si>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</si>
  <si>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</si>
  <si>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</si>
  <si>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</si>
  <si>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</si>
  <si>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</si>
  <si>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</si>
  <si>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</si>
  <si>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</si>
  <si>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</si>
  <si>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</si>
  <si>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</si>
  <si>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</si>
  <si>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</si>
  <si>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</si>
  <si>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</si>
  <si>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</si>
  <si>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</si>
  <si>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</si>
  <si>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</si>
  <si>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</si>
  <si>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</si>
  <si>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</si>
  <si>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</si>
  <si>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</si>
  <si>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</si>
  <si>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</si>
  <si>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</si>
  <si>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</si>
  <si>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</si>
  <si>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</si>
  <si>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</si>
  <si>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</si>
  <si>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</si>
  <si>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</si>
  <si>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</si>
  <si>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</si>
  <si>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</si>
  <si>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</si>
  <si>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</si>
  <si>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</si>
  <si>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</si>
  <si>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</si>
  <si>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</si>
  <si>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</si>
  <si>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</si>
  <si>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</si>
  <si>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</si>
  <si>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</si>
  <si>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</si>
  <si>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</si>
  <si>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</si>
  <si>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</si>
  <si>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</si>
  <si>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</si>
  <si>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</si>
  <si>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</si>
  <si>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</si>
  <si>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</si>
  <si>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</si>
  <si>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</si>
  <si>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</si>
  <si>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</si>
  <si>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</si>
  <si>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</si>
  <si>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</si>
  <si>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</si>
  <si>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</si>
  <si>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</si>
  <si>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</si>
  <si>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</si>
  <si>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</si>
  <si>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</si>
  <si>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</si>
  <si>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</si>
  <si>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</si>
  <si>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</si>
  <si>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</si>
  <si>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</si>
  <si>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</si>
  <si>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</si>
  <si>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</si>
  <si>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</si>
  <si>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</si>
  <si>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</si>
  <si>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</si>
  <si>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</si>
  <si>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</si>
  <si>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</si>
  <si>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</si>
  <si>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</si>
  <si>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</si>
  <si>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</si>
  <si>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</si>
  <si>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</si>
  <si>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</si>
  <si>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</si>
  <si>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</si>
  <si>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</si>
  <si>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</si>
  <si>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</si>
  <si>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</si>
  <si>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</si>
  <si>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</si>
  <si>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</si>
  <si>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</si>
  <si>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</si>
  <si>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</si>
  <si>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</si>
  <si>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</si>
  <si>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</si>
  <si>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</si>
  <si>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</si>
  <si>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</si>
  <si>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</si>
  <si>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</si>
  <si>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</si>
  <si>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</si>
  <si>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</si>
  <si>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</si>
  <si>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</si>
  <si>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</si>
  <si>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</si>
  <si>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</si>
  <si>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</si>
  <si>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</si>
  <si>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</si>
  <si>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</si>
  <si>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</si>
  <si>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</si>
  <si>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</si>
  <si>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</si>
  <si>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</si>
  <si>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</si>
  <si>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</si>
  <si>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</si>
  <si>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</si>
  <si>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</si>
  <si>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</si>
  <si>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</si>
  <si>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</si>
  <si>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</si>
  <si>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</si>
  <si>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</si>
  <si>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</si>
  <si>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</si>
  <si>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</si>
  <si>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</si>
  <si>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</si>
  <si>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</si>
  <si>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</si>
  <si>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</si>
  <si>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</si>
  <si>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</si>
  <si>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</si>
  <si>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</si>
  <si>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</si>
  <si>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</si>
  <si>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</si>
  <si>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</si>
  <si>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</si>
  <si>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</si>
  <si>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</si>
  <si>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</si>
  <si>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</si>
  <si>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</si>
  <si>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</si>
  <si>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</si>
  <si>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</si>
  <si>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</si>
  <si>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</si>
  <si>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</si>
  <si>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</si>
  <si>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</si>
  <si>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</si>
  <si>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</si>
  <si>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</si>
  <si>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</si>
  <si>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</si>
  <si>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</si>
  <si>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</si>
  <si>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</si>
  <si>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</si>
  <si>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</si>
  <si>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</si>
  <si>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</si>
  <si>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</si>
  <si>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</si>
  <si>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</si>
  <si>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</si>
  <si>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</si>
  <si>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</si>
  <si>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</si>
  <si>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</si>
  <si>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</si>
  <si>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</si>
  <si>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</si>
  <si>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</si>
  <si>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</si>
  <si>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</si>
  <si>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</si>
  <si>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</si>
  <si>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</si>
  <si>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</si>
  <si>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</si>
  <si>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</si>
  <si>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</si>
  <si>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</si>
  <si>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</si>
  <si>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</si>
  <si>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</si>
  <si>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</si>
  <si>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</si>
  <si>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</si>
  <si>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</si>
  <si>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</si>
  <si>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</si>
  <si>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</si>
  <si>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</si>
  <si>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</si>
  <si>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</si>
  <si>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</si>
  <si>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</si>
  <si>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</si>
  <si>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</si>
  <si>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</si>
  <si>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</si>
  <si>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</si>
  <si>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</si>
  <si>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</si>
  <si>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</si>
  <si>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</si>
  <si>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</si>
  <si>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</si>
  <si>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</si>
  <si>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</si>
  <si>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</si>
  <si>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</si>
  <si>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</si>
  <si>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</si>
  <si>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</si>
  <si>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</si>
  <si>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</si>
  <si>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</si>
  <si>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</si>
  <si>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</si>
  <si>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</si>
  <si>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</si>
  <si>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</si>
  <si>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</si>
  <si>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</si>
  <si>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</si>
  <si>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</si>
  <si>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</si>
  <si>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</si>
  <si>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</si>
  <si>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</si>
  <si>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</si>
  <si>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</si>
  <si>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</si>
  <si>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</si>
  <si>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</si>
  <si>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</si>
  <si>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</si>
  <si>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</si>
  <si>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</si>
  <si>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</si>
  <si>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</si>
  <si>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</si>
  <si>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</si>
  <si>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</si>
  <si>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</si>
  <si>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</si>
  <si>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</si>
  <si>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</si>
  <si>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</si>
  <si>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</si>
  <si>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</si>
  <si>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</si>
  <si>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</si>
  <si>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</si>
  <si>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</si>
  <si>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</si>
  <si>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</si>
  <si>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</si>
  <si>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</si>
  <si>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</si>
  <si>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</si>
  <si>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</si>
  <si>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</si>
  <si>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</si>
  <si>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</si>
  <si>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</si>
  <si>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</si>
  <si>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</si>
  <si>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</si>
  <si>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</si>
  <si>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</si>
  <si>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</si>
  <si>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</si>
  <si>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</si>
  <si>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</si>
  <si>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</si>
  <si>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</si>
  <si>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</si>
  <si>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</si>
  <si>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</si>
  <si>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</si>
  <si>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</si>
  <si>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</si>
  <si>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</si>
  <si>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</si>
  <si>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</si>
  <si>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</si>
  <si>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</si>
  <si>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</si>
  <si>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</si>
  <si>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</si>
  <si>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</si>
  <si>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</si>
  <si>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</si>
  <si>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</si>
  <si>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</si>
  <si>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</si>
  <si>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</si>
  <si>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</si>
  <si>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</si>
  <si>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</si>
  <si>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</si>
  <si>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</si>
  <si>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</si>
  <si>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</si>
  <si>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</si>
  <si>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</si>
  <si>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</si>
  <si>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</si>
  <si>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</si>
  <si>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</si>
  <si>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</si>
  <si>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</si>
  <si>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</si>
  <si>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</si>
  <si>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</si>
  <si>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</si>
  <si>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</si>
  <si>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</si>
  <si>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</si>
  <si>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</si>
  <si>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</si>
  <si>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</si>
  <si>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</si>
  <si>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</si>
  <si>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</si>
  <si>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</si>
  <si>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</si>
  <si>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</si>
  <si>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</si>
  <si>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</si>
  <si>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</si>
  <si>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</si>
  <si>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</si>
  <si>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</si>
  <si>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</si>
  <si>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</si>
  <si>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</si>
  <si>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</si>
  <si>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</si>
  <si>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</si>
  <si>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</si>
  <si>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</si>
  <si>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</si>
  <si>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</si>
  <si>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</si>
  <si>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</si>
  <si>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</si>
  <si>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</si>
  <si>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</si>
  <si>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</si>
  <si>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</si>
  <si>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</si>
  <si>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</si>
  <si>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</si>
  <si>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</si>
  <si>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</si>
  <si>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</si>
  <si>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</si>
  <si>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</si>
  <si>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</si>
  <si>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</si>
  <si>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</si>
  <si>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</si>
  <si>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</si>
  <si>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</si>
  <si>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</si>
  <si>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</si>
  <si>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</si>
  <si>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</si>
  <si>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</si>
  <si>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</si>
  <si>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</si>
  <si>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</si>
  <si>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</si>
  <si>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</si>
  <si>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</si>
  <si>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</si>
  <si>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</si>
  <si>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</si>
  <si>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</si>
  <si>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</si>
  <si>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</si>
  <si>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</si>
  <si>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</si>
  <si>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</si>
  <si>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</si>
  <si>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</si>
  <si>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</si>
  <si>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</si>
  <si>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</si>
  <si>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</si>
  <si>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</si>
  <si>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</si>
  <si>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</si>
  <si>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</si>
  <si>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</si>
  <si>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</si>
  <si>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</si>
  <si>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</si>
  <si>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</si>
  <si>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</si>
  <si>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</si>
  <si>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</si>
  <si>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</si>
  <si>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</si>
  <si>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</si>
  <si>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</si>
  <si>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</si>
  <si>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</si>
  <si>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</si>
  <si>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</si>
  <si>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</si>
  <si>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</si>
  <si>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</si>
  <si>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</si>
  <si>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</si>
  <si>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</si>
  <si>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</si>
  <si>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</si>
  <si>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</si>
  <si>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</si>
  <si>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</si>
  <si>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</si>
  <si>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</si>
  <si>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</si>
  <si>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</si>
  <si>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</si>
  <si>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</si>
  <si>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</si>
  <si>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</si>
  <si>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</si>
  <si>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</si>
  <si>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</si>
  <si>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</si>
  <si>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</si>
  <si>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</si>
  <si>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</si>
  <si>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</si>
  <si>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</si>
  <si>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</si>
  <si>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</si>
  <si>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</si>
  <si>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</si>
  <si>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</si>
  <si>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</si>
  <si>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</si>
  <si>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</si>
  <si>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</si>
  <si>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</si>
  <si>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</si>
  <si>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</si>
  <si>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</si>
  <si>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</si>
  <si>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</si>
  <si>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</si>
  <si>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</si>
  <si>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</si>
  <si>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</si>
  <si>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</si>
  <si>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</si>
  <si>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</si>
  <si>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</si>
  <si>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</si>
  <si>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</si>
  <si>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</si>
  <si>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</si>
  <si>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</si>
  <si>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</si>
  <si>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</si>
  <si>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</si>
  <si>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</si>
  <si>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</si>
  <si>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</si>
  <si>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</si>
  <si>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</si>
  <si>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</si>
  <si>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</si>
  <si>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</si>
  <si>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</si>
  <si>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</si>
  <si>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</si>
  <si>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</si>
  <si>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</si>
  <si>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</si>
  <si>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</si>
  <si>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</si>
  <si>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</si>
  <si>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</si>
  <si>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</si>
  <si>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</si>
  <si>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</si>
  <si>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</si>
  <si>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</si>
  <si>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</si>
  <si>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</si>
  <si>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</si>
  <si>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</si>
  <si>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</si>
  <si>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</si>
  <si>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</si>
  <si>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</si>
  <si>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</si>
  <si>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</si>
  <si>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</si>
  <si>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</si>
  <si>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</si>
  <si>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</si>
  <si>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</si>
  <si>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</si>
  <si>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</si>
  <si>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</si>
  <si>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</si>
  <si>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</si>
  <si>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</si>
  <si>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</si>
  <si>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</si>
  <si>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</si>
  <si>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</si>
  <si>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</si>
  <si>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</si>
  <si>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</si>
  <si>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</si>
  <si>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</si>
  <si>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</si>
  <si>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</si>
  <si>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</si>
  <si>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</si>
  <si>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</si>
  <si>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</si>
  <si>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</si>
  <si>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</si>
  <si>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</si>
  <si>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</si>
  <si>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</si>
  <si>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</si>
  <si>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</si>
  <si>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</si>
  <si>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</si>
  <si>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</si>
  <si>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</si>
  <si>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</si>
  <si>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</si>
  <si>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</si>
  <si>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</si>
  <si>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</si>
  <si>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</si>
  <si>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</si>
  <si>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</si>
  <si>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</si>
  <si>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</si>
  <si>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</si>
  <si>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</si>
  <si>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</si>
  <si>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</si>
  <si>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</si>
  <si>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</si>
  <si>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</si>
  <si>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</si>
  <si>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</si>
  <si>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</si>
  <si>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</si>
  <si>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</si>
  <si>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</si>
  <si>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</si>
  <si>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</si>
  <si>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</si>
  <si>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</si>
  <si>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</si>
  <si>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</si>
  <si>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</si>
  <si>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</si>
  <si>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</si>
  <si>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</si>
  <si>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</si>
  <si>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</si>
  <si>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</si>
  <si>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</si>
  <si>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</si>
  <si>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</si>
  <si>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</si>
  <si>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</si>
  <si>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</si>
  <si>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</si>
  <si>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</si>
  <si>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</si>
  <si>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</si>
  <si>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</si>
  <si>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</si>
  <si>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</si>
  <si>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</si>
  <si>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</si>
  <si>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</si>
  <si>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</si>
  <si>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</si>
  <si>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</si>
  <si>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</si>
  <si>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</si>
  <si>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</si>
  <si>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</si>
  <si>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</si>
  <si>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</si>
  <si>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</si>
  <si>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</si>
  <si>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</si>
  <si>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</si>
  <si>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</si>
  <si>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</si>
  <si>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</si>
  <si>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</si>
  <si>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</si>
  <si>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</si>
  <si>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</si>
  <si>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</si>
  <si>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</si>
  <si>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</si>
  <si>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</si>
  <si>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</si>
  <si>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</si>
  <si>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</si>
  <si>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</si>
  <si>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</si>
  <si>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</si>
  <si>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</si>
  <si>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</si>
  <si>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</si>
  <si>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</si>
  <si>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</si>
  <si>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</si>
  <si>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</si>
  <si>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</si>
  <si>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</si>
  <si>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</si>
  <si>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</si>
  <si>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</si>
  <si>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</si>
  <si>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</si>
  <si>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</si>
  <si>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</si>
  <si>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</si>
  <si>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</si>
  <si>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</si>
  <si>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</si>
  <si>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</si>
  <si>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</si>
  <si>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</si>
  <si>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</si>
  <si>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</si>
  <si>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</si>
  <si>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</si>
  <si>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</si>
  <si>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</si>
  <si>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</si>
  <si>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</si>
  <si>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</si>
  <si>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</si>
  <si>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</si>
  <si>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</si>
  <si>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</si>
  <si>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</si>
  <si>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</si>
  <si>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</si>
  <si>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</si>
  <si>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</si>
  <si>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</si>
  <si>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</si>
  <si>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</si>
  <si>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</si>
  <si>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</si>
  <si>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</si>
  <si>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</si>
  <si>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</si>
  <si>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</si>
  <si>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</si>
  <si>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</si>
  <si>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</si>
  <si>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</si>
  <si>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</si>
  <si>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</si>
  <si>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</si>
  <si>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</si>
  <si>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</si>
  <si>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</si>
  <si>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</si>
  <si>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</si>
  <si>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</si>
  <si>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</si>
  <si>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</si>
  <si>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</si>
  <si>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</si>
  <si>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</si>
  <si>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</si>
  <si>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</si>
  <si>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</si>
  <si>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</si>
  <si>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</si>
  <si>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</si>
  <si>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</si>
  <si>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</si>
  <si>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</si>
  <si>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</si>
  <si>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</si>
  <si>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</si>
  <si>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</si>
  <si>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</si>
  <si>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</si>
  <si>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</si>
  <si>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</si>
  <si>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</si>
  <si>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</si>
  <si>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</si>
  <si>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</si>
  <si>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</si>
  <si>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</si>
  <si>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</si>
  <si>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</si>
  <si>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</si>
  <si>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</si>
  <si>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</si>
  <si>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</si>
  <si>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</si>
  <si>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</si>
  <si>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</si>
  <si>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</si>
  <si>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</si>
  <si>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</si>
  <si>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</si>
  <si>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</si>
  <si>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</si>
  <si>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</si>
  <si>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</si>
  <si>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</si>
  <si>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</si>
  <si>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</si>
  <si>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</si>
  <si>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</si>
  <si>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</si>
  <si>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</si>
  <si>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</si>
  <si>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</si>
  <si>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</si>
  <si>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</si>
  <si>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</si>
  <si>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</si>
  <si>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</si>
  <si>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</si>
  <si>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</si>
  <si>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</si>
  <si>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</si>
  <si>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</si>
  <si>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</si>
  <si>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</si>
  <si>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</si>
  <si>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</si>
  <si>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</si>
  <si>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</si>
  <si>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</si>
  <si>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</si>
  <si>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</si>
  <si>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</si>
  <si>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</si>
  <si>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</si>
  <si>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</si>
  <si>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</si>
  <si>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</si>
  <si>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</si>
  <si>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</si>
  <si>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</si>
  <si>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</si>
  <si>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</si>
  <si>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</si>
  <si>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</si>
  <si>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</si>
  <si>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</si>
  <si>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</si>
  <si>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</si>
  <si>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</si>
  <si>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</si>
  <si>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</si>
  <si>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</si>
  <si>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</si>
  <si>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</si>
  <si>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</si>
  <si>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</si>
  <si>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</si>
  <si>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</si>
  <si>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</si>
  <si>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</si>
  <si>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</si>
  <si>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</si>
  <si>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</si>
  <si>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</si>
  <si>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</si>
  <si>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</si>
  <si>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</si>
  <si>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</si>
  <si>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</si>
  <si>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</si>
  <si>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</si>
  <si>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</si>
  <si>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</si>
  <si>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</si>
  <si>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</si>
  <si>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</si>
  <si>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</si>
  <si>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</si>
  <si>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</si>
  <si>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</si>
  <si>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</si>
  <si>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</si>
  <si>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</si>
  <si>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</si>
  <si>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</si>
  <si>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</si>
  <si>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</si>
  <si>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</si>
  <si>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</si>
  <si>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</si>
  <si>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</si>
  <si>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</si>
  <si>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</si>
  <si>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</si>
  <si>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</si>
  <si>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</si>
  <si>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</si>
  <si>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</si>
  <si>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</si>
  <si>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</si>
  <si>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</si>
  <si>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</si>
  <si>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</si>
  <si>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</si>
  <si>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</si>
  <si>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</si>
  <si>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</si>
  <si>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</si>
  <si>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</si>
  <si>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</si>
  <si>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</si>
  <si>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</si>
  <si>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</si>
  <si>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</si>
  <si>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</si>
  <si>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</si>
  <si>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</si>
  <si>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</si>
  <si>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</si>
  <si>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</si>
  <si>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</si>
  <si>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</si>
  <si>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</si>
  <si>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</si>
  <si>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</si>
  <si>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</si>
  <si>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</si>
  <si>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</si>
  <si>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</si>
  <si>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</si>
  <si>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</si>
  <si>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</si>
  <si>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</si>
  <si>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</si>
  <si>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</si>
  <si>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</si>
  <si>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</si>
  <si>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</si>
  <si>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</si>
  <si>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</si>
  <si>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</si>
  <si>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</si>
  <si>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</si>
  <si>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</si>
  <si>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</si>
  <si>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</si>
  <si>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</si>
  <si>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</si>
  <si>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</si>
  <si>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</si>
  <si>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</si>
  <si>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</si>
  <si>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</si>
  <si>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</si>
  <si>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</si>
  <si>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</si>
  <si>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</si>
  <si>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</si>
  <si>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</si>
  <si>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</si>
  <si>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</si>
  <si>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</si>
  <si>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</si>
  <si>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</si>
  <si>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</si>
  <si>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</si>
  <si>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</si>
  <si>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</si>
  <si>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</si>
  <si>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</si>
  <si>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</si>
  <si>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</si>
  <si>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</si>
  <si>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</si>
  <si>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</si>
  <si>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</si>
  <si>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</si>
  <si>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</si>
  <si>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</si>
  <si>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</si>
  <si>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</si>
  <si>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</si>
  <si>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</si>
  <si>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</si>
  <si>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</si>
  <si>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</si>
  <si>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</si>
  <si>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</si>
  <si>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</si>
  <si>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</si>
  <si>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</si>
  <si>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</si>
  <si>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</si>
  <si>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</si>
  <si>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</si>
  <si>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</si>
  <si>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</si>
  <si>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</si>
  <si>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</si>
  <si>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</si>
  <si>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</si>
  <si>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</si>
  <si>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</si>
  <si>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</si>
  <si>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</si>
  <si>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</si>
  <si>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</si>
  <si>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</si>
  <si>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</si>
  <si>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</si>
  <si>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</si>
  <si>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</si>
  <si>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</si>
  <si>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</si>
  <si>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</si>
  <si>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</si>
  <si>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</si>
  <si>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</si>
  <si>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</si>
  <si>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</si>
  <si>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</si>
  <si>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</si>
  <si>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</si>
  <si>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</si>
  <si>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</si>
  <si>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</si>
  <si>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</si>
  <si>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</si>
  <si>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</si>
  <si>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</si>
  <si>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</si>
  <si>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</si>
  <si>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</si>
  <si>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</si>
  <si>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</si>
  <si>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</si>
  <si>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</si>
  <si>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</si>
  <si>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</si>
  <si>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</si>
  <si>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</si>
  <si>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</si>
  <si>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</si>
  <si>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</si>
  <si>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</si>
  <si>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</si>
  <si>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</si>
  <si>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</si>
  <si>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</si>
  <si>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</si>
  <si>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</si>
  <si>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</si>
  <si>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</si>
  <si>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</si>
  <si>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</si>
  <si>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</si>
  <si>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</si>
  <si>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</si>
  <si>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</si>
  <si>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</si>
  <si>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</si>
  <si>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</si>
  <si>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</si>
  <si>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</si>
  <si>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</si>
  <si>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</si>
  <si>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</si>
  <si>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</si>
  <si>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</si>
  <si>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</si>
  <si>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</si>
  <si>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</si>
  <si>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</si>
  <si>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</si>
  <si>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</si>
  <si>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</si>
  <si>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</si>
  <si>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</si>
  <si>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</si>
  <si>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</si>
  <si>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</si>
  <si>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</si>
  <si>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</si>
  <si>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</si>
  <si>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</si>
  <si>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</si>
  <si>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</si>
  <si>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</si>
  <si>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</si>
  <si>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</si>
  <si>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</si>
  <si>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</si>
  <si>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</si>
  <si>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</si>
  <si>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</si>
  <si>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</si>
  <si>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</si>
  <si>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</si>
  <si>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</si>
  <si>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</si>
  <si>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</si>
  <si>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</si>
  <si>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</si>
  <si>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</si>
  <si>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</si>
  <si>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</si>
  <si>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</si>
  <si>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</si>
  <si>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</si>
  <si>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</si>
  <si>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</si>
  <si>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</si>
  <si>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</si>
  <si>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</si>
  <si>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</si>
  <si>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</si>
  <si>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</si>
  <si>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</si>
  <si>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</si>
  <si>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</si>
  <si>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</si>
  <si>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</si>
  <si>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</si>
  <si>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</si>
  <si>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</si>
  <si>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</si>
  <si>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</si>
  <si>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</si>
  <si>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</si>
  <si>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</si>
  <si>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</si>
  <si>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</si>
  <si>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</si>
  <si>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</si>
  <si>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</si>
  <si>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</si>
  <si>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</si>
  <si>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</si>
  <si>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</si>
  <si>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</si>
  <si>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</si>
  <si>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</si>
  <si>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</si>
  <si>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</si>
  <si>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</si>
  <si>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</si>
  <si>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</si>
  <si>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</si>
  <si>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</si>
  <si>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</si>
  <si>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</si>
  <si>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</si>
  <si>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</si>
  <si>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</si>
  <si>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</si>
  <si>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</si>
  <si>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</si>
  <si>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</si>
  <si>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</si>
  <si>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</si>
  <si>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</si>
  <si>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</si>
  <si>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</si>
  <si>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</si>
  <si>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</si>
  <si>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</si>
  <si>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</si>
  <si>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</si>
  <si>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</si>
  <si>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</si>
  <si>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</si>
  <si>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</si>
  <si>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</si>
  <si>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</si>
  <si>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</si>
  <si>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</si>
  <si>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</si>
  <si>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</si>
  <si>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</si>
  <si>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</si>
  <si>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</si>
  <si>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</si>
  <si>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</si>
  <si>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</si>
  <si>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</si>
  <si>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</si>
  <si>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</si>
  <si>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</si>
  <si>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</si>
  <si>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</si>
  <si>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</si>
  <si>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</si>
  <si>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</si>
  <si>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</si>
  <si>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</si>
  <si>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</si>
  <si>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</si>
  <si>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</si>
  <si>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</si>
  <si>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</si>
  <si>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</si>
  <si>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</si>
  <si>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</si>
  <si>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</si>
  <si>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</si>
  <si>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</si>
  <si>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</si>
  <si>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</si>
  <si>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</si>
  <si>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</si>
  <si>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</si>
  <si>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</si>
  <si>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</si>
  <si>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</si>
  <si>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</si>
  <si>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</si>
  <si>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</si>
  <si>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</si>
  <si>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</si>
  <si>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</si>
  <si>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</si>
  <si>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</si>
  <si>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</si>
  <si>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</si>
  <si>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</si>
  <si>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</si>
  <si>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</si>
  <si>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</si>
  <si>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</si>
  <si>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</si>
  <si>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</si>
  <si>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</si>
  <si>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</si>
  <si>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</si>
  <si>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</si>
  <si>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</si>
  <si>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</si>
  <si>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</si>
  <si>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</si>
  <si>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</si>
  <si>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</si>
  <si>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</si>
  <si>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</si>
  <si>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</si>
  <si>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</si>
  <si>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</si>
  <si>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</si>
  <si>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</si>
  <si>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</si>
  <si>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</si>
  <si>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</si>
  <si>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</si>
  <si>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</si>
  <si>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</si>
  <si>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</si>
  <si>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</si>
  <si>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</si>
  <si>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</si>
  <si>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</si>
  <si>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</si>
  <si>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</si>
  <si>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</si>
  <si>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</si>
  <si>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</si>
  <si>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</si>
  <si>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</si>
  <si>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</si>
  <si>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</si>
  <si>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</si>
  <si>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</si>
  <si>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</si>
  <si>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</si>
  <si>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</si>
  <si>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</si>
  <si>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</si>
  <si>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</si>
  <si>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</si>
  <si>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</si>
  <si>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</si>
  <si>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</si>
  <si>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</si>
  <si>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</si>
  <si>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</si>
  <si>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</si>
  <si>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</si>
  <si>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</si>
  <si>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</si>
  <si>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</si>
  <si>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</si>
  <si>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</si>
  <si>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</si>
  <si>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</si>
  <si>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</si>
  <si>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</si>
  <si>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</si>
  <si>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</si>
  <si>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</si>
  <si>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</si>
  <si>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</si>
  <si>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</si>
  <si>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</si>
  <si>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</si>
  <si>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</si>
  <si>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</si>
  <si>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</si>
  <si>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</si>
  <si>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</si>
  <si>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</si>
  <si>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</si>
  <si>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</si>
  <si>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</si>
  <si>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</si>
  <si>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</si>
  <si>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</si>
  <si>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</si>
  <si>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</si>
  <si>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</si>
  <si>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</si>
  <si>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</si>
  <si>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</si>
  <si>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</si>
  <si>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</si>
  <si>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</si>
  <si>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</si>
  <si>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</si>
  <si>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</si>
  <si>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</si>
  <si>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</si>
  <si>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</si>
  <si>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</si>
  <si>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</si>
  <si>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</si>
  <si>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</si>
  <si>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</si>
  <si>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</si>
  <si>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</si>
  <si>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</si>
  <si>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</si>
  <si>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</si>
  <si>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</si>
  <si>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</si>
  <si>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</si>
  <si>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</si>
  <si>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</si>
  <si>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</si>
  <si>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</si>
  <si>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</si>
  <si>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</si>
  <si>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</si>
  <si>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</si>
  <si>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</si>
  <si>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</si>
  <si>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</si>
  <si>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</si>
  <si>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</si>
  <si>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</si>
  <si>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</si>
  <si>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</si>
  <si>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</si>
  <si>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</si>
  <si>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</si>
  <si>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</si>
  <si>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</si>
  <si>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</si>
  <si>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</si>
  <si>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</si>
  <si>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</si>
  <si>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</si>
  <si>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</si>
  <si>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</si>
  <si>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</si>
  <si>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</si>
  <si>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</si>
  <si>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</si>
  <si>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</si>
  <si>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</si>
  <si>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</si>
  <si>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</si>
  <si>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</si>
  <si>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</si>
  <si>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</si>
  <si>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</si>
  <si>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</si>
  <si>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</si>
  <si>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</si>
  <si>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</si>
  <si>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</si>
  <si>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</si>
  <si>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</si>
  <si>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</si>
  <si>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</si>
  <si>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</si>
  <si>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</si>
  <si>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</si>
  <si>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</si>
  <si>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</si>
  <si>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</si>
  <si>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</si>
  <si>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</si>
  <si>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</si>
  <si>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</si>
  <si>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</si>
  <si>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</si>
  <si>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</si>
  <si>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</si>
  <si>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</si>
  <si>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</si>
  <si>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</si>
  <si>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</si>
  <si>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</si>
  <si>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</si>
  <si>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</si>
  <si>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</si>
  <si>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</si>
  <si>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</si>
  <si>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</si>
  <si>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</si>
  <si>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</si>
  <si>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</si>
  <si>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</si>
  <si>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</si>
  <si>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</si>
  <si>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</si>
  <si>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</si>
  <si>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</si>
  <si>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</si>
  <si>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</si>
  <si>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</si>
  <si>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</si>
  <si>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</si>
  <si>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</si>
  <si>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</si>
  <si>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</si>
  <si>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</si>
  <si>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</si>
  <si>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</si>
  <si>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</si>
  <si>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</si>
  <si>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</si>
  <si>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</si>
  <si>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</si>
  <si>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</si>
  <si>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</si>
  <si>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</si>
  <si>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</si>
  <si>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</si>
  <si>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</si>
  <si>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</si>
  <si>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</si>
  <si>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</si>
  <si>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</si>
  <si>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</si>
  <si>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</si>
  <si>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</si>
  <si>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</si>
  <si>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</si>
  <si>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</si>
  <si>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</si>
  <si>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</si>
  <si>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</si>
  <si>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</si>
  <si>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</si>
  <si>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</si>
  <si>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</si>
  <si>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</si>
  <si>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</si>
  <si>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</si>
  <si>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</si>
  <si>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</si>
  <si>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</si>
  <si>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</si>
  <si>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</si>
  <si>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</si>
  <si>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</si>
  <si>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</si>
  <si>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</si>
  <si>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</si>
  <si>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</si>
  <si>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</si>
  <si>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</si>
  <si>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</si>
  <si>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</si>
  <si>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</si>
  <si>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</si>
  <si>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</si>
  <si>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</si>
  <si>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</si>
  <si>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</si>
  <si>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</si>
  <si>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</si>
  <si>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</si>
  <si>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</si>
  <si>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</si>
  <si>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</si>
  <si>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</si>
  <si>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</si>
  <si>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</si>
  <si>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</si>
  <si>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</si>
  <si>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</si>
  <si>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</si>
  <si>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</si>
  <si>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</si>
  <si>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</si>
  <si>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</si>
  <si>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</si>
  <si>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</si>
  <si>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</si>
  <si>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</si>
  <si>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</si>
  <si>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</si>
  <si>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</si>
  <si>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</si>
  <si>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</si>
  <si>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</si>
  <si>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</si>
  <si>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</si>
  <si>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</si>
  <si>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</si>
  <si>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</si>
  <si>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</si>
  <si>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</si>
  <si>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</si>
  <si>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</si>
  <si>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</si>
  <si>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</si>
  <si>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</si>
  <si>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</si>
  <si>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</si>
  <si>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</si>
  <si>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</si>
  <si>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</si>
  <si>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</si>
  <si>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</si>
  <si>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</si>
  <si>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</si>
  <si>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</si>
  <si>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</si>
  <si>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</si>
  <si>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</si>
  <si>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</si>
  <si>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</si>
  <si>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</si>
  <si>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</si>
  <si>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</si>
  <si>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</si>
  <si>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</si>
  <si>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</si>
  <si>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</si>
  <si>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</si>
  <si>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</si>
  <si>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</si>
  <si>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</si>
  <si>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</si>
  <si>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</si>
  <si>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</si>
  <si>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</si>
  <si>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</si>
  <si>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</si>
  <si>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</si>
  <si>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</si>
  <si>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</si>
  <si>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</si>
  <si>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</si>
  <si>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</si>
  <si>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</si>
  <si>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</si>
  <si>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</si>
  <si>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</si>
  <si>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</si>
  <si>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</si>
  <si>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</si>
  <si>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</si>
  <si>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</si>
  <si>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</si>
  <si>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</si>
  <si>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</si>
  <si>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</si>
  <si>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</si>
  <si>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</si>
  <si>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</si>
  <si>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</si>
  <si>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</si>
  <si>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</si>
  <si>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</si>
  <si>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</si>
  <si>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</si>
  <si>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</si>
  <si>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</si>
  <si>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</si>
  <si>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</si>
  <si>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</si>
  <si>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</si>
  <si>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</si>
  <si>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</si>
  <si>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</si>
  <si>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</si>
  <si>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</si>
  <si>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</si>
  <si>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</si>
  <si>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</si>
  <si>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</si>
  <si>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</si>
  <si>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</si>
  <si>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</si>
  <si>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</si>
  <si>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</si>
  <si>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</si>
  <si>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</si>
  <si>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</si>
  <si>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</si>
  <si>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</si>
  <si>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</si>
  <si>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</si>
  <si>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</si>
  <si>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</si>
  <si>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</si>
  <si>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</si>
  <si>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</si>
  <si>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</si>
  <si>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</si>
  <si>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</si>
  <si>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</si>
  <si>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</si>
  <si>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</si>
  <si>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</si>
  <si>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</si>
  <si>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</si>
  <si>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</si>
  <si>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</si>
  <si>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</si>
  <si>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</si>
  <si>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</si>
  <si>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</si>
  <si>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</si>
  <si>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</si>
  <si>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</si>
  <si>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</si>
  <si>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</si>
  <si>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</si>
  <si>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</si>
  <si>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</si>
  <si>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</si>
  <si>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</si>
  <si>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</si>
  <si>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</si>
  <si>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</si>
  <si>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</si>
  <si>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</si>
  <si>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</si>
  <si>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</si>
  <si>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</si>
  <si>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</si>
  <si>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</si>
  <si>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</si>
  <si>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</si>
  <si>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</si>
  <si>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</si>
  <si>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</si>
  <si>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</si>
  <si>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</si>
  <si>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</si>
  <si>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</si>
  <si>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</si>
  <si>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</si>
  <si>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</si>
  <si>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</si>
  <si>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</si>
  <si>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</si>
  <si>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</si>
  <si>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</si>
  <si>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</si>
  <si>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</si>
  <si>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</si>
  <si>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</si>
  <si>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</si>
  <si>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</si>
  <si>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</si>
  <si>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</si>
  <si>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</si>
  <si>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</si>
  <si>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</si>
  <si>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</si>
  <si>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</si>
  <si>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</si>
  <si>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</si>
  <si>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</si>
  <si>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</si>
  <si>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</si>
  <si>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</si>
  <si>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</si>
  <si>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</si>
  <si>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</si>
  <si>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</si>
  <si>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</si>
  <si>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</si>
  <si>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</si>
  <si>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</si>
  <si>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</si>
  <si>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</si>
  <si>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</si>
  <si>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</si>
  <si>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</si>
  <si>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</si>
  <si>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</si>
  <si>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</si>
  <si>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</si>
  <si>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</si>
  <si>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</si>
  <si>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</si>
  <si>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</si>
  <si>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</si>
  <si>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</si>
  <si>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</si>
  <si>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</si>
  <si>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</si>
  <si>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</si>
  <si>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</si>
  <si>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</si>
  <si>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</si>
  <si>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</si>
  <si>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</si>
  <si>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</si>
  <si>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</si>
  <si>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</si>
  <si>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</si>
  <si>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</si>
  <si>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</si>
  <si>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</si>
  <si>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</si>
  <si>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</si>
  <si>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</si>
  <si>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</si>
  <si>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</si>
  <si>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</si>
  <si>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</si>
  <si>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</si>
  <si>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</si>
  <si>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</si>
  <si>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</si>
  <si>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</si>
  <si>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</si>
  <si>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</si>
  <si>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</si>
  <si>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</si>
  <si>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</si>
  <si>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</si>
  <si>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</si>
  <si>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</si>
  <si>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</si>
  <si>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</si>
  <si>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</si>
  <si>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</si>
  <si>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</si>
  <si>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</si>
  <si>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</si>
  <si>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</si>
  <si>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</si>
  <si>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</si>
  <si>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</si>
  <si>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</si>
  <si>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</si>
  <si>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</si>
  <si>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</si>
  <si>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</si>
  <si>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</si>
  <si>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</si>
  <si>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</si>
  <si>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</si>
  <si>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</si>
  <si>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</si>
  <si>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</si>
  <si>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</si>
  <si>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</si>
  <si>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</si>
  <si>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</si>
  <si>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</si>
  <si>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</si>
  <si>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</si>
  <si>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</si>
  <si>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</si>
  <si>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</si>
  <si>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</si>
  <si>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</si>
  <si>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</si>
  <si>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</si>
  <si>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</si>
  <si>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</si>
  <si>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</si>
  <si>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</si>
  <si>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</si>
  <si>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</si>
  <si>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</si>
  <si>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</si>
  <si>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</si>
  <si>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</si>
  <si>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</si>
  <si>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</si>
  <si>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</si>
  <si>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</si>
  <si>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</si>
  <si>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</si>
  <si>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</si>
  <si>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</si>
  <si>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</si>
  <si>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</si>
  <si>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</si>
  <si>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</si>
  <si>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</si>
  <si>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</si>
  <si>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</si>
  <si>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</si>
  <si>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</si>
  <si>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</si>
  <si>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</si>
  <si>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</si>
  <si>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</si>
  <si>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</si>
  <si>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</si>
  <si>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</si>
  <si>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</si>
  <si>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</si>
  <si>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</si>
  <si>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</si>
  <si>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</si>
  <si>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</si>
  <si>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</si>
  <si>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</si>
  <si>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</si>
  <si>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</si>
  <si>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</si>
  <si>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</si>
  <si>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</si>
  <si>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</si>
  <si>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</si>
  <si>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</si>
  <si>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</si>
  <si>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</si>
  <si>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</si>
  <si>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</si>
  <si>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</si>
  <si>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</si>
  <si>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</si>
  <si>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</si>
  <si>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</si>
  <si>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</si>
  <si>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</si>
  <si>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</si>
  <si>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</si>
  <si>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</si>
  <si>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</si>
  <si>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</si>
  <si>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</si>
  <si>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</si>
  <si>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</si>
  <si>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</si>
  <si>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</si>
  <si>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</si>
  <si>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</si>
  <si>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</si>
  <si>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</si>
  <si>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</si>
  <si>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</si>
  <si>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</si>
  <si>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</si>
  <si>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</si>
  <si>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</si>
  <si>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</si>
  <si>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</si>
  <si>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</si>
  <si>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</si>
  <si>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</si>
  <si>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</si>
  <si>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</si>
  <si>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</si>
  <si>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</si>
  <si>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</si>
  <si>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</si>
  <si>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</si>
  <si>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</si>
  <si>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</si>
  <si>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</si>
  <si>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</si>
  <si>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</si>
  <si>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</si>
  <si>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</si>
  <si>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</si>
  <si>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</si>
  <si>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</si>
  <si>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</si>
  <si>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</si>
  <si>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</si>
  <si>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</si>
  <si>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</si>
  <si>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</si>
  <si>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</si>
  <si>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</si>
  <si>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</si>
  <si>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</si>
  <si>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</si>
  <si>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</si>
  <si>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</si>
  <si>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</si>
  <si>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</si>
  <si>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</si>
  <si>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</si>
  <si>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</si>
  <si>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</si>
  <si>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</si>
  <si>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</si>
  <si>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</si>
  <si>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</si>
  <si>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</si>
  <si>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</si>
  <si>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</si>
  <si>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</si>
  <si>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</si>
  <si>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</si>
  <si>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</si>
  <si>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</si>
  <si>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</si>
  <si>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</si>
  <si>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</si>
  <si>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</si>
  <si>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</si>
  <si>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</si>
  <si>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</si>
  <si>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</si>
  <si>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</si>
  <si>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</si>
  <si>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</si>
  <si>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</si>
  <si>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</si>
  <si>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</si>
  <si>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</si>
  <si>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</si>
  <si>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</si>
  <si>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</si>
  <si>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</si>
  <si>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</si>
  <si>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</si>
  <si>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</si>
  <si>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</si>
  <si>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</si>
  <si>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</si>
  <si>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</si>
  <si>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</si>
  <si>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</si>
  <si>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</si>
  <si>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</si>
  <si>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</si>
  <si>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</si>
  <si>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</si>
  <si>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</si>
  <si>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</si>
  <si>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</si>
  <si>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</si>
  <si>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</si>
  <si>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</si>
  <si>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</si>
  <si>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</si>
  <si>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</si>
  <si>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</si>
  <si>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</si>
  <si>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</si>
  <si>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</si>
  <si>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</si>
  <si>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</si>
  <si>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</si>
  <si>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</si>
  <si>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</si>
  <si>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</si>
  <si>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</si>
  <si>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</si>
  <si>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</si>
  <si>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</si>
  <si>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</si>
  <si>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</si>
  <si>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</si>
  <si>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</si>
  <si>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</si>
  <si>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</si>
  <si>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</si>
  <si>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</si>
  <si>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</si>
  <si>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</si>
  <si>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</si>
  <si>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</si>
  <si>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</si>
  <si>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</si>
  <si>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</si>
  <si>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</si>
  <si>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</si>
  <si>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</si>
  <si>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</si>
  <si>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</si>
  <si>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</si>
  <si>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</si>
  <si>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</si>
  <si>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</si>
  <si>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</si>
  <si>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</si>
  <si>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</si>
  <si>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</si>
  <si>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</si>
  <si>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</si>
  <si>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</si>
  <si>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</si>
  <si>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</si>
  <si>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</si>
  <si>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</si>
  <si>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</si>
  <si>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</si>
  <si>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</si>
  <si>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</si>
  <si>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</si>
  <si>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</si>
  <si>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</si>
  <si>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</si>
  <si>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</si>
  <si>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</si>
  <si>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</si>
  <si>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</si>
  <si>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</si>
  <si>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</si>
  <si>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</si>
  <si>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</si>
  <si>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</si>
  <si>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</si>
  <si>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</si>
  <si>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</si>
  <si>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</si>
  <si>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</si>
  <si>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</si>
  <si>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</si>
  <si>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</si>
  <si>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</si>
  <si>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</si>
  <si>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</si>
  <si>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</si>
  <si>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</si>
  <si>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</si>
  <si>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</si>
  <si>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</si>
  <si>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</si>
  <si>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</si>
  <si>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</si>
  <si>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</si>
  <si>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</si>
  <si>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</si>
  <si>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</si>
  <si>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</si>
  <si>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</si>
  <si>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</si>
  <si>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</si>
  <si>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</si>
  <si>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</si>
  <si>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</si>
  <si>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</si>
  <si>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</si>
  <si>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</si>
  <si>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</si>
  <si>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</si>
  <si>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</si>
  <si>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</si>
  <si>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</si>
  <si>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</si>
  <si>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</si>
  <si>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</si>
  <si>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</si>
  <si>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</si>
  <si>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</si>
  <si>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</si>
  <si>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</si>
  <si>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</si>
  <si>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</si>
  <si>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</si>
  <si>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</si>
  <si>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</si>
  <si>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</si>
  <si>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</si>
  <si>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</si>
  <si>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</si>
  <si>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</si>
  <si>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</si>
  <si>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</si>
  <si>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</si>
  <si>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</si>
  <si>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</si>
  <si>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</si>
  <si>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</si>
  <si>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</si>
  <si>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</si>
  <si>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</si>
  <si>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</si>
  <si>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</si>
  <si>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</si>
  <si>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</si>
  <si>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</si>
  <si>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</si>
  <si>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</si>
  <si>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</si>
  <si>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</si>
  <si>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</si>
  <si>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</si>
  <si>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</si>
  <si>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</si>
  <si>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</si>
  <si>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</si>
  <si>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</si>
  <si>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</si>
  <si>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</si>
  <si>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</si>
  <si>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</si>
  <si>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</si>
  <si>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</si>
  <si>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</si>
  <si>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</si>
  <si>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</si>
  <si>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</si>
  <si>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</si>
  <si>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</si>
  <si>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</si>
  <si>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</si>
  <si>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</si>
  <si>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</si>
  <si>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</si>
  <si>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</si>
  <si>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</si>
  <si>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</si>
  <si>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</si>
  <si>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</si>
  <si>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</si>
  <si>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</si>
  <si>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</si>
  <si>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</si>
  <si>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</si>
  <si>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</si>
  <si>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</si>
  <si>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</si>
  <si>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</si>
  <si>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</si>
  <si>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</si>
  <si>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</si>
  <si>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</si>
  <si>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</si>
  <si>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</si>
  <si>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</si>
  <si>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</si>
  <si>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</si>
  <si>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</si>
  <si>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</si>
  <si>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</si>
  <si>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</si>
  <si>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</si>
  <si>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</si>
  <si>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</si>
  <si>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</si>
  <si>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</si>
  <si>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</si>
  <si>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</si>
  <si>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</si>
  <si>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</si>
  <si>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</si>
  <si>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</si>
  <si>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</si>
  <si>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</si>
  <si>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</si>
  <si>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</si>
  <si>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</si>
  <si>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</si>
  <si>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</si>
  <si>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</si>
  <si>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</si>
  <si>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</si>
  <si>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</si>
  <si>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</si>
  <si>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</si>
  <si>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</si>
  <si>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</si>
  <si>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</si>
  <si>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</si>
  <si>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</si>
  <si>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</si>
  <si>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</si>
  <si>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</si>
  <si>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</si>
  <si>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</si>
  <si>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</si>
  <si>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</si>
  <si>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</si>
  <si>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</si>
  <si>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</si>
  <si>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</si>
  <si>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</si>
  <si>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</si>
  <si>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</si>
  <si>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</si>
  <si>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</si>
  <si>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</si>
  <si>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</si>
  <si>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</si>
  <si>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</si>
  <si>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</si>
  <si>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</si>
  <si>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</si>
  <si>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</si>
  <si>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</si>
  <si>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</si>
  <si>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</si>
  <si>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</si>
  <si>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</si>
  <si>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</si>
  <si>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</si>
  <si>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</si>
  <si>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</si>
  <si>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</si>
  <si>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</si>
  <si>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</si>
  <si>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</si>
  <si>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</si>
  <si>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</si>
  <si>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</si>
  <si>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</si>
  <si>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</si>
  <si>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</si>
  <si>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</si>
  <si>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</si>
  <si>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</si>
  <si>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</si>
  <si>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</si>
  <si>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</si>
  <si>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</si>
  <si>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</si>
  <si>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</si>
  <si>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</si>
  <si>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</si>
  <si>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</si>
  <si>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</si>
  <si>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</si>
  <si>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</si>
  <si>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</si>
  <si>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</si>
  <si>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</si>
  <si>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</si>
  <si>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</si>
  <si>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</si>
  <si>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</si>
  <si>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</si>
  <si>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</si>
  <si>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</si>
  <si>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</si>
  <si>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</si>
  <si>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</si>
  <si>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</si>
  <si>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</si>
  <si>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</si>
  <si>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</si>
  <si>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</si>
  <si>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</si>
  <si>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</si>
  <si>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</si>
  <si>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</si>
  <si>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</si>
  <si>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</si>
  <si>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</si>
  <si>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</si>
  <si>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</si>
  <si>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</si>
  <si>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</si>
  <si>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</si>
  <si>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</si>
  <si>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</si>
  <si>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</si>
  <si>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</si>
  <si>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</si>
  <si>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</si>
  <si>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</si>
  <si>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</si>
  <si>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</si>
  <si>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</si>
  <si>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</si>
  <si>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</si>
  <si>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</si>
  <si>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</si>
  <si>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</si>
  <si>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</si>
  <si>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</si>
  <si>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</si>
  <si>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</si>
  <si>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</si>
  <si>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</si>
  <si>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</si>
  <si>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</si>
  <si>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</si>
  <si>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</si>
  <si>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</si>
  <si>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</si>
  <si>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</si>
  <si>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</si>
  <si>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</si>
  <si>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</si>
  <si>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</si>
  <si>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</si>
  <si>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</si>
  <si>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</si>
  <si>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</si>
  <si>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</si>
  <si>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</si>
  <si>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</si>
  <si>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</si>
  <si>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</si>
  <si>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</si>
  <si>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</si>
  <si>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</si>
  <si>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</si>
  <si>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</si>
  <si>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</si>
  <si>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</si>
  <si>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</si>
  <si>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</si>
  <si>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</si>
  <si>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</si>
  <si>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</si>
  <si>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</si>
  <si>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</si>
  <si>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</si>
  <si>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</si>
  <si>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</si>
  <si>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</si>
  <si>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</si>
  <si>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</si>
  <si>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</si>
  <si>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</si>
  <si>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</si>
  <si>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</si>
  <si>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</si>
  <si>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</si>
  <si>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</si>
  <si>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</si>
  <si>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</si>
  <si>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</si>
  <si>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</si>
  <si>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</si>
  <si>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</si>
  <si>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</si>
  <si>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</si>
  <si>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</si>
  <si>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</si>
  <si>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</si>
  <si>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</si>
  <si>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</si>
  <si>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</si>
  <si>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</si>
  <si>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</si>
  <si>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</si>
  <si>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</si>
  <si>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</si>
  <si>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</si>
  <si>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</si>
  <si>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</si>
  <si>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</si>
  <si>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</si>
  <si>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</si>
  <si>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</si>
  <si>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</si>
  <si>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</si>
  <si>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</si>
  <si>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</si>
  <si>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</si>
  <si>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</si>
  <si>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</si>
  <si>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</si>
  <si>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</si>
  <si>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</si>
  <si>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</si>
  <si>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</si>
  <si>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</si>
  <si>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</si>
  <si>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</si>
  <si>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</si>
  <si>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</si>
  <si>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</si>
  <si>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</si>
  <si>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</si>
  <si>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</si>
  <si>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</si>
  <si>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</si>
  <si>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</si>
  <si>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</si>
  <si>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</si>
  <si>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</si>
  <si>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</si>
  <si>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</si>
  <si>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</si>
  <si>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</si>
  <si>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</si>
  <si>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</si>
  <si>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</si>
  <si>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</si>
  <si>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</si>
  <si>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</si>
  <si>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</si>
  <si>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</si>
  <si>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</si>
  <si>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</si>
  <si>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</si>
  <si>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</si>
  <si>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</si>
  <si>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</si>
  <si>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</si>
  <si>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</si>
  <si>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</si>
  <si>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</si>
  <si>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</si>
  <si>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</si>
  <si>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</si>
  <si>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</si>
  <si>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</si>
  <si>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</si>
  <si>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</si>
  <si>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</si>
  <si>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</si>
  <si>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</si>
  <si>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</si>
  <si>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</si>
  <si>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</si>
  <si>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</si>
  <si>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</si>
  <si>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</si>
  <si>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</si>
  <si>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</si>
  <si>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</si>
  <si>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</si>
  <si>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</si>
  <si>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</si>
  <si>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</si>
  <si>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</si>
  <si>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</si>
  <si>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</si>
  <si>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</si>
  <si>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</si>
  <si>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</si>
  <si>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</si>
  <si>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</si>
  <si>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</si>
  <si>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</si>
  <si>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</si>
  <si>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</si>
  <si>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</si>
  <si>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</si>
  <si>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</si>
  <si>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</si>
  <si>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</si>
  <si>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</si>
  <si>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</si>
  <si>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</si>
  <si>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</si>
  <si>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</si>
  <si>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</si>
  <si>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</si>
  <si>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</si>
  <si>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</si>
  <si>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</si>
  <si>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</si>
  <si>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</si>
  <si>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</si>
  <si>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</si>
  <si>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</si>
  <si>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</si>
  <si>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</si>
  <si>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</si>
  <si>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</si>
  <si>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</si>
  <si>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</si>
  <si>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</si>
  <si>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</si>
  <si>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</si>
  <si>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</si>
  <si>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</si>
  <si>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</si>
  <si>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</si>
  <si>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</si>
  <si>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</si>
  <si>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</si>
  <si>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</si>
  <si>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</si>
  <si>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</si>
  <si>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</si>
  <si>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</si>
  <si>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</si>
  <si>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</si>
  <si>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</si>
  <si>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</si>
  <si>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</si>
  <si>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</si>
  <si>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</si>
  <si>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</si>
  <si>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</si>
  <si>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</si>
  <si>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</si>
  <si>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</si>
  <si>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</si>
  <si>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</si>
  <si>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</si>
  <si>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</si>
  <si>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</si>
  <si>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</si>
  <si>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</si>
  <si>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</si>
  <si>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</si>
  <si>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</si>
  <si>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</si>
  <si>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</si>
  <si>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</si>
  <si>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</si>
  <si>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</si>
  <si>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</si>
  <si>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</si>
  <si>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</si>
  <si>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</si>
  <si>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</si>
  <si>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</si>
  <si>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</si>
  <si>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</si>
  <si>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</si>
  <si>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</si>
  <si>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</si>
  <si>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</si>
  <si>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</si>
  <si>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</si>
  <si>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</si>
  <si>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</si>
  <si>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</si>
  <si>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</si>
  <si>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</si>
  <si>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</si>
  <si>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</si>
  <si>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</si>
  <si>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</si>
  <si>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</si>
  <si>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</si>
  <si>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</si>
  <si>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</si>
  <si>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</si>
  <si>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</si>
  <si>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</si>
  <si>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</si>
  <si>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</si>
  <si>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</si>
  <si>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</si>
  <si>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</si>
  <si>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</si>
  <si>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</si>
  <si>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</si>
  <si>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</si>
  <si>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</si>
  <si>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</si>
  <si>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</si>
  <si>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</si>
  <si>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</si>
  <si>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</si>
  <si>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</si>
  <si>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</si>
  <si>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</si>
  <si>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</si>
  <si>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</si>
  <si>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</si>
  <si>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</si>
  <si>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</si>
  <si>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</si>
  <si>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</si>
  <si>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</si>
  <si>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</si>
  <si>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</si>
  <si>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</si>
  <si>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</si>
  <si>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</si>
  <si>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</si>
  <si>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</si>
  <si>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</si>
  <si>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</si>
  <si>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</si>
  <si>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</si>
  <si>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</si>
  <si>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</si>
  <si>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</si>
  <si>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</si>
  <si>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</si>
  <si>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</si>
  <si>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</si>
  <si>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</si>
  <si>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</si>
  <si>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</si>
  <si>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</si>
  <si>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</si>
  <si>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</si>
  <si>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</si>
  <si>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</si>
  <si>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</si>
  <si>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</si>
  <si>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</si>
  <si>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</si>
  <si>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</si>
  <si>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</si>
  <si>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</si>
  <si>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</si>
  <si>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</si>
  <si>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</si>
  <si>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</si>
  <si>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</si>
  <si>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</si>
  <si>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</si>
  <si>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</si>
  <si>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</si>
  <si>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</si>
  <si>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</si>
  <si>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</si>
  <si>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</si>
  <si>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</si>
  <si>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</si>
  <si>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</si>
  <si>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</si>
  <si>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</si>
  <si>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</si>
  <si>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</si>
  <si>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</si>
  <si>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</si>
  <si>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</si>
  <si>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</si>
  <si>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</si>
  <si>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</si>
  <si>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</si>
  <si>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</si>
  <si>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</si>
  <si>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</si>
  <si>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</si>
  <si>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</si>
  <si>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</si>
  <si>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</si>
  <si>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</si>
  <si>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</si>
  <si>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</si>
  <si>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</si>
  <si>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</si>
  <si>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</si>
  <si>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</si>
  <si>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</si>
  <si>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</si>
  <si>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</si>
  <si>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</si>
  <si>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</si>
  <si>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</si>
  <si>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</si>
  <si>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</si>
  <si>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</si>
  <si>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</si>
  <si>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</si>
  <si>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</si>
  <si>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</si>
  <si>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</si>
  <si>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</si>
  <si>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</si>
  <si>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</si>
  <si>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</si>
  <si>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</si>
  <si>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</si>
  <si>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</si>
  <si>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</si>
  <si>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</si>
  <si>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</si>
  <si>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</si>
  <si>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</si>
  <si>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</si>
  <si>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</si>
  <si>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</si>
  <si>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</si>
  <si>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</si>
  <si>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</si>
  <si>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</si>
  <si>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</si>
  <si>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</si>
  <si>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</si>
  <si>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</si>
  <si>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</si>
  <si>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</si>
  <si>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</si>
  <si>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</si>
  <si>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</si>
  <si>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</si>
  <si>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</si>
  <si>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</si>
  <si>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</si>
  <si>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</si>
  <si>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</si>
  <si>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</si>
  <si>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</si>
  <si>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</si>
  <si>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</si>
  <si>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</si>
  <si>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</si>
  <si>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</si>
  <si>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</si>
  <si>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</si>
  <si>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</si>
  <si>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</si>
  <si>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</si>
  <si>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</si>
  <si>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</si>
  <si>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</si>
  <si>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</si>
  <si>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</si>
  <si>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</si>
  <si>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</si>
  <si>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</si>
  <si>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</si>
  <si>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</si>
  <si>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</si>
  <si>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</si>
  <si>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</si>
  <si>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</si>
  <si>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</si>
  <si>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</si>
  <si>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</si>
  <si>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</si>
  <si>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</si>
  <si>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</si>
  <si>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</si>
  <si>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</si>
  <si>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</si>
  <si>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</si>
  <si>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</si>
  <si>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</si>
  <si>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</si>
  <si>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</si>
  <si>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</si>
  <si>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</si>
  <si>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</si>
  <si>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</si>
  <si>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</si>
  <si>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</si>
  <si>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</si>
  <si>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</si>
  <si>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</si>
  <si>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</si>
  <si>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</si>
  <si>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</si>
  <si>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</si>
  <si>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</si>
  <si>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</si>
  <si>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</si>
  <si>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</si>
  <si>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</si>
  <si>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</si>
  <si>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</si>
  <si>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</si>
  <si>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</si>
  <si>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</si>
  <si>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</si>
  <si>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</si>
  <si>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</si>
  <si>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</si>
  <si>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</si>
  <si>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</si>
  <si>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</si>
  <si>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</si>
  <si>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</si>
  <si>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</si>
  <si>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</si>
  <si>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</si>
  <si>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</si>
  <si>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</si>
  <si>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</si>
  <si>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</si>
  <si>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</si>
  <si>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</si>
  <si>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</si>
  <si>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</si>
  <si>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</si>
  <si>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</si>
  <si>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</si>
  <si>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</si>
  <si>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</si>
  <si>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</si>
  <si>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</si>
  <si>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</si>
  <si>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</si>
  <si>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</si>
  <si>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</si>
  <si>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</si>
  <si>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</si>
  <si>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</si>
  <si>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</si>
  <si>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</si>
  <si>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</si>
  <si>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</si>
  <si>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</si>
  <si>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</si>
  <si>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</si>
  <si>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</si>
  <si>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</si>
  <si>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</si>
  <si>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</si>
  <si>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</si>
  <si>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</si>
  <si>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</si>
  <si>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</si>
  <si>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</si>
  <si>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</si>
  <si>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</si>
  <si>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</si>
  <si>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</si>
  <si>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</si>
  <si>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</si>
  <si>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</si>
  <si>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</si>
  <si>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</si>
  <si>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</si>
  <si>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</si>
  <si>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</si>
  <si>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</si>
  <si>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</si>
  <si>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</si>
  <si>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</si>
  <si>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</si>
  <si>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</si>
  <si>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</si>
  <si>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</si>
  <si>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</si>
  <si>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</si>
  <si>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</si>
  <si>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</si>
  <si>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</si>
  <si>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</si>
  <si>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</si>
  <si>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</si>
  <si>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</si>
  <si>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</si>
  <si>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</si>
  <si>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</si>
  <si>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</si>
  <si>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</si>
  <si>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</si>
  <si>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</si>
  <si>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</si>
  <si>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</si>
  <si>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</si>
  <si>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</si>
  <si>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</si>
  <si>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</si>
  <si>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</si>
  <si>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</si>
  <si>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</si>
  <si>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</si>
  <si>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</si>
  <si>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</si>
  <si>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</si>
  <si>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</si>
  <si>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</si>
  <si>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</si>
  <si>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</si>
  <si>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</si>
  <si>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</si>
  <si>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</si>
  <si>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</si>
  <si>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</si>
  <si>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</si>
  <si>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</si>
  <si>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</si>
  <si>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</si>
  <si>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</si>
  <si>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</si>
  <si>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</si>
  <si>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</si>
  <si>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</si>
  <si>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</si>
  <si>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</si>
  <si>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</si>
  <si>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</si>
  <si>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</si>
  <si>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</si>
  <si>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</si>
  <si>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</si>
  <si>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</si>
  <si>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</si>
  <si>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</si>
  <si>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</si>
  <si>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</si>
  <si>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</si>
  <si>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</si>
  <si>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</si>
  <si>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</si>
  <si>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</si>
  <si>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</si>
  <si>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</si>
  <si>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</si>
  <si>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</si>
  <si>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</si>
  <si>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</si>
  <si>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</si>
  <si>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</si>
  <si>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</si>
  <si>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</si>
  <si>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</si>
  <si>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</si>
  <si>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</si>
  <si>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</si>
  <si>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</si>
  <si>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</si>
  <si>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</si>
  <si>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</si>
  <si>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</si>
  <si>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</si>
  <si>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</si>
  <si>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</si>
  <si>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</si>
  <si>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</si>
  <si>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</si>
  <si>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</si>
  <si>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</si>
  <si>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</si>
  <si>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</si>
  <si>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</si>
  <si>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</si>
  <si>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</si>
  <si>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</si>
  <si>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</si>
  <si>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</si>
  <si>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</si>
  <si>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</si>
  <si>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</si>
  <si>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</si>
  <si>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</si>
  <si>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</si>
  <si>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</si>
  <si>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</si>
  <si>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</si>
  <si>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</si>
  <si>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</si>
  <si>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</si>
  <si>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</si>
  <si>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</si>
  <si>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</si>
  <si>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</si>
  <si>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</si>
  <si>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</si>
  <si>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</si>
  <si>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</si>
  <si>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</si>
  <si>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</si>
  <si>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</si>
  <si>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</si>
  <si>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</si>
  <si>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</si>
  <si>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</si>
  <si>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</si>
  <si>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</si>
  <si>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</si>
  <si>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</si>
  <si>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</si>
  <si>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</si>
  <si>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</si>
  <si>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</si>
  <si>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</si>
  <si>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</si>
  <si>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</si>
  <si>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</si>
  <si>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</si>
  <si>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</si>
  <si>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</si>
  <si>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</si>
  <si>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</si>
  <si>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</si>
  <si>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</si>
  <si>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</si>
  <si>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</si>
  <si>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</si>
  <si>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</si>
  <si>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</si>
  <si>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</si>
  <si>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</si>
  <si>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</si>
  <si>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</si>
  <si>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</si>
  <si>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</si>
  <si>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</si>
  <si>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</si>
  <si>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</si>
  <si>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</si>
  <si>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</si>
  <si>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</si>
  <si>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</si>
  <si>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</si>
  <si>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</si>
  <si>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</si>
  <si>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</si>
  <si>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</si>
  <si>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</si>
  <si>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</si>
  <si>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</si>
  <si>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</si>
  <si>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</si>
  <si>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</si>
  <si>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</si>
  <si>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</si>
  <si>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</si>
  <si>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</si>
  <si>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</si>
  <si>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</si>
  <si>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</si>
  <si>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</si>
  <si>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</si>
  <si>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</si>
  <si>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</si>
  <si>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</si>
  <si>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</si>
  <si>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</si>
  <si>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</si>
  <si>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</si>
  <si>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</si>
  <si>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</si>
  <si>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</si>
  <si>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</si>
  <si>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</si>
  <si>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</si>
  <si>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</si>
  <si>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</si>
  <si>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</si>
  <si>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</si>
  <si>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</si>
  <si>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</si>
  <si>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</si>
  <si>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</si>
  <si>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</si>
  <si>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</si>
  <si>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</si>
  <si>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</si>
  <si>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</si>
  <si>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</si>
  <si>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</si>
  <si>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</si>
  <si>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</si>
  <si>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</si>
  <si>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</si>
  <si>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</si>
  <si>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</si>
  <si>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</si>
  <si>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</si>
  <si>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</si>
  <si>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</si>
  <si>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</si>
  <si>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</si>
  <si>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</si>
  <si>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</si>
  <si>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</si>
  <si>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</si>
  <si>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</si>
  <si>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</si>
  <si>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</si>
  <si>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</si>
  <si>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</si>
  <si>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</si>
  <si>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</si>
  <si>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</si>
  <si>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</si>
  <si>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</si>
  <si>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</si>
  <si>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</si>
  <si>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</si>
  <si>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</si>
  <si>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</si>
  <si>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</si>
  <si>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</si>
  <si>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</si>
  <si>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</si>
  <si>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</si>
  <si>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</si>
  <si>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</si>
  <si>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</si>
  <si>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</si>
  <si>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</si>
  <si>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</si>
  <si>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</si>
  <si>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</si>
  <si>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</si>
  <si>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</si>
  <si>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</si>
  <si>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</si>
  <si>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</si>
  <si>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</si>
  <si>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</si>
  <si>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</si>
  <si>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</si>
  <si>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</si>
  <si>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</si>
  <si>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</si>
  <si>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</si>
  <si>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</si>
  <si>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</si>
  <si>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</si>
  <si>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</si>
  <si>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</si>
  <si>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</si>
  <si>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</si>
  <si>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</si>
  <si>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</si>
  <si>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</si>
  <si>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</si>
  <si>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</si>
  <si>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</si>
  <si>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</si>
  <si>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</si>
  <si>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</si>
  <si>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</si>
  <si>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</si>
  <si>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</si>
  <si>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</si>
  <si>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</si>
  <si>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</si>
  <si>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</si>
  <si>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</si>
  <si>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</si>
  <si>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</si>
  <si>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</si>
  <si>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</si>
  <si>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</si>
  <si>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</si>
  <si>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</si>
  <si>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</si>
  <si>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</si>
  <si>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</si>
  <si>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</si>
  <si>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</si>
  <si>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</si>
  <si>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</si>
  <si>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</si>
  <si>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</si>
  <si>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</si>
  <si>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</si>
  <si>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</si>
  <si>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</si>
  <si>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</si>
  <si>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</si>
  <si>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</si>
  <si>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</si>
  <si>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</si>
  <si>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</si>
  <si>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</si>
  <si>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</si>
  <si>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</si>
  <si>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</si>
  <si>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</si>
  <si>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</si>
  <si>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</si>
  <si>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</si>
  <si>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</si>
  <si>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</si>
  <si>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</si>
  <si>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</si>
  <si>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</si>
  <si>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</si>
  <si>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</si>
  <si>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</si>
  <si>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</si>
  <si>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</si>
  <si>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</si>
  <si>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</si>
  <si>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</si>
  <si>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</si>
  <si>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</si>
  <si>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</si>
  <si>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</si>
  <si>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</si>
  <si>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</si>
  <si>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</si>
  <si>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</si>
  <si>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</si>
  <si>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</si>
  <si>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</si>
  <si>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</si>
  <si>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</si>
  <si>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</si>
  <si>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</si>
  <si>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</si>
  <si>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</si>
  <si>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</si>
  <si>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</si>
  <si>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</si>
  <si>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</si>
  <si>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</si>
  <si>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</si>
  <si>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</si>
  <si>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</si>
  <si>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</si>
  <si>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</si>
  <si>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</si>
  <si>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</si>
  <si>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</si>
  <si>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</si>
  <si>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</si>
  <si>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</si>
  <si>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</si>
  <si>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</si>
  <si>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</si>
  <si>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</si>
  <si>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</si>
  <si>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</si>
  <si>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</si>
  <si>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</si>
  <si>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</si>
  <si>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</si>
  <si>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</si>
  <si>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</si>
  <si>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</si>
  <si>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</si>
  <si>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</si>
  <si>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</si>
  <si>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</si>
  <si>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</si>
  <si>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</si>
  <si>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</si>
  <si>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</si>
  <si>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</si>
  <si>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</si>
  <si>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</si>
  <si>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</si>
  <si>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</si>
  <si>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</si>
  <si>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</si>
  <si>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</si>
  <si>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</si>
  <si>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</si>
  <si>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</si>
  <si>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</si>
  <si>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</si>
  <si>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</si>
  <si>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</si>
  <si>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</si>
  <si>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</si>
  <si>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</si>
  <si>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</si>
  <si>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</si>
  <si>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</si>
  <si>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</si>
  <si>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</si>
  <si>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</si>
  <si>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</si>
  <si>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</si>
  <si>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</si>
  <si>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</si>
  <si>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</si>
  <si>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</si>
  <si>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</si>
  <si>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</si>
  <si>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</si>
  <si>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</si>
  <si>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</si>
  <si>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</si>
  <si>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</si>
  <si>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</si>
  <si>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</si>
  <si>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</si>
  <si>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</si>
  <si>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</si>
  <si>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</si>
  <si>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</si>
  <si>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</si>
  <si>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</si>
  <si>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</si>
  <si>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</si>
  <si>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</si>
  <si>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</si>
  <si>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</si>
  <si>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</si>
  <si>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</si>
  <si>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</si>
  <si>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</si>
  <si>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</si>
  <si>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</si>
  <si>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</si>
  <si>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</si>
  <si>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</si>
  <si>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</si>
  <si>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</si>
  <si>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</si>
  <si>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</si>
  <si>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</si>
  <si>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</si>
  <si>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</si>
  <si>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</si>
  <si>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</si>
  <si>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</si>
  <si>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</si>
  <si>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</si>
  <si>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</si>
  <si>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</si>
  <si>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</si>
  <si>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</si>
  <si>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</si>
  <si>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</si>
  <si>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</si>
  <si>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</si>
  <si>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</si>
  <si>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</si>
  <si>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</si>
  <si>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</si>
  <si>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</si>
  <si>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</si>
  <si>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</si>
  <si>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</si>
  <si>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</si>
  <si>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</si>
  <si>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</si>
  <si>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</si>
  <si>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</si>
  <si>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</si>
  <si>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</si>
  <si>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</si>
  <si>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</si>
  <si>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</si>
  <si>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</si>
  <si>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</si>
  <si>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</si>
  <si>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</si>
  <si>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</si>
  <si>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</si>
  <si>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</si>
  <si>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</si>
  <si>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</si>
  <si>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</si>
  <si>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</si>
  <si>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</si>
  <si>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</si>
  <si>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</si>
  <si>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</si>
  <si>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</si>
  <si>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</si>
  <si>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</si>
  <si>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</si>
  <si>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</si>
  <si>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</si>
  <si>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</si>
  <si>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</si>
  <si>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</si>
  <si>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</si>
  <si>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</si>
  <si>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</si>
  <si>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</si>
  <si>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</si>
  <si>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</si>
  <si>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</si>
  <si>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</si>
  <si>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</si>
  <si>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</si>
  <si>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</si>
  <si>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</si>
  <si>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</si>
  <si>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</si>
  <si>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</si>
  <si>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</si>
  <si>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</si>
  <si>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</si>
  <si>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</si>
  <si>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</si>
  <si>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</si>
  <si>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</si>
  <si>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</si>
  <si>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</si>
  <si>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</si>
  <si>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</si>
  <si>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</si>
  <si>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</si>
  <si>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</si>
  <si>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</si>
  <si>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</si>
  <si>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</si>
  <si>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</si>
  <si>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</si>
  <si>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</si>
  <si>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</si>
  <si>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</si>
  <si>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</si>
  <si>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</si>
  <si>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</si>
  <si>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</si>
  <si>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</si>
  <si>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</si>
  <si>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</si>
  <si>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</si>
  <si>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</si>
  <si>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</si>
  <si>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</si>
  <si>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</si>
  <si>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</si>
  <si>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</si>
  <si>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</si>
  <si>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</si>
  <si>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</si>
  <si>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</si>
  <si>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</si>
  <si>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</si>
  <si>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</si>
  <si>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</si>
  <si>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</si>
  <si>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</si>
  <si>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</si>
  <si>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</si>
  <si>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</si>
  <si>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</si>
  <si>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</si>
  <si>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</si>
  <si>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</si>
  <si>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</si>
  <si>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</si>
  <si>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</si>
  <si>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</si>
  <si>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</si>
  <si>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</si>
  <si>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</si>
  <si>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</si>
  <si>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</si>
  <si>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</si>
  <si>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</si>
  <si>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</si>
  <si>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</si>
  <si>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</si>
  <si>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</si>
  <si>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</si>
  <si>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</si>
  <si>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</si>
  <si>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</si>
  <si>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</si>
  <si>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</si>
  <si>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</si>
  <si>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</si>
  <si>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</si>
  <si>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</si>
  <si>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</si>
  <si>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</si>
  <si>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</si>
  <si>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</si>
  <si>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</si>
  <si>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</si>
  <si>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</si>
  <si>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</si>
  <si>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</si>
  <si>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</si>
  <si>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</si>
  <si>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</si>
  <si>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</si>
  <si>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</si>
  <si>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</si>
  <si>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</si>
  <si>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</si>
  <si>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</si>
  <si>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</si>
  <si>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</si>
  <si>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</si>
  <si>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</si>
  <si>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</si>
  <si>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</si>
  <si>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</si>
  <si>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</si>
  <si>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</si>
  <si>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</si>
  <si>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</si>
  <si>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</si>
  <si>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</si>
  <si>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</si>
  <si>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</si>
  <si>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</si>
  <si>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</si>
  <si>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</si>
  <si>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</si>
  <si>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</si>
  <si>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</si>
  <si>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</si>
  <si>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</si>
  <si>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</si>
  <si>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</si>
  <si>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</si>
  <si>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</si>
  <si>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</si>
  <si>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</si>
  <si>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</si>
  <si>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</si>
  <si>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</si>
  <si>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</si>
  <si>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</si>
  <si>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</si>
  <si>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</si>
  <si>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</si>
  <si>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</si>
  <si>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</si>
  <si>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</si>
  <si>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</si>
  <si>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</si>
  <si>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</si>
  <si>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</si>
  <si>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</si>
  <si>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</si>
  <si>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</si>
  <si>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</si>
  <si>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</si>
  <si>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</si>
  <si>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</si>
  <si>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</si>
  <si>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</si>
  <si>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</si>
  <si>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</si>
  <si>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</si>
  <si>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</si>
  <si>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</si>
  <si>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</si>
  <si>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</si>
  <si>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</si>
  <si>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</si>
  <si>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</si>
  <si>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</si>
  <si>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</si>
  <si>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</si>
  <si>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</si>
  <si>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</si>
  <si>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</si>
  <si>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</si>
  <si>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</si>
  <si>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</si>
  <si>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</si>
  <si>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</si>
  <si>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</si>
  <si>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</si>
  <si>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</si>
  <si>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</si>
  <si>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</si>
  <si>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</si>
  <si>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</si>
  <si>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</si>
  <si>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</si>
  <si>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</si>
  <si>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</si>
  <si>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</si>
  <si>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</si>
  <si>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</si>
  <si>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</si>
  <si>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</si>
  <si>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</si>
  <si>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</si>
  <si>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</si>
  <si>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</si>
  <si>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</si>
  <si>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</si>
  <si>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</si>
  <si>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</si>
  <si>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</si>
  <si>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</si>
  <si>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</si>
  <si>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</si>
  <si>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</si>
  <si>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</si>
  <si>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</si>
  <si>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</si>
  <si>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</si>
  <si>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</si>
  <si>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</si>
  <si>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</si>
  <si>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</si>
  <si>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</si>
  <si>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</si>
  <si>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</si>
  <si>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</si>
  <si>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</si>
  <si>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</si>
  <si>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</si>
  <si>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</si>
  <si>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</si>
  <si>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</si>
  <si>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</si>
  <si>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</si>
  <si>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</si>
  <si>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</si>
  <si>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</si>
  <si>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</si>
  <si>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</si>
  <si>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</si>
  <si>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</si>
  <si>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</si>
  <si>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</si>
  <si>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</si>
  <si>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</si>
  <si>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</si>
  <si>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</si>
  <si>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</si>
  <si>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</si>
  <si>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</si>
  <si>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</si>
  <si>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</si>
  <si>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</si>
  <si>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</si>
  <si>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</si>
  <si>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</si>
  <si>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</si>
  <si>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</si>
  <si>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</si>
  <si>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</si>
  <si>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</si>
  <si>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</si>
  <si>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</si>
  <si>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</si>
  <si>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</si>
  <si>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</si>
  <si>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</si>
  <si>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</si>
  <si>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</si>
  <si>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</si>
  <si>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</si>
  <si>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</si>
  <si>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</si>
  <si>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</si>
  <si>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</si>
  <si>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</si>
  <si>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</si>
  <si>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</si>
  <si>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</si>
  <si>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</si>
  <si>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</si>
  <si>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</si>
  <si>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</si>
  <si>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</si>
  <si>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</si>
  <si>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</si>
  <si>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</si>
  <si>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</si>
  <si>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</si>
  <si>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</si>
  <si>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</si>
  <si>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</si>
  <si>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</si>
  <si>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</si>
  <si>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</si>
  <si>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</si>
  <si>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</si>
  <si>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</si>
  <si>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</si>
  <si>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</si>
  <si>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</si>
  <si>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</si>
  <si>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</si>
  <si>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</si>
  <si>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</si>
  <si>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</si>
  <si>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</si>
  <si>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</si>
  <si>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</si>
  <si>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</si>
  <si>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</si>
  <si>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</si>
  <si>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</si>
  <si>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</si>
  <si>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</si>
  <si>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</si>
  <si>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</si>
  <si>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</si>
  <si>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</si>
  <si>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</si>
  <si>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</si>
  <si>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</si>
  <si>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</si>
  <si>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</si>
  <si>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</si>
  <si>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</si>
  <si>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</si>
  <si>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</si>
  <si>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</si>
  <si>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</si>
  <si>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</si>
  <si>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</si>
  <si>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</si>
  <si>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</si>
  <si>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</si>
  <si>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</si>
  <si>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</si>
  <si>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</si>
  <si>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</si>
  <si>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</si>
  <si>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</si>
  <si>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</si>
  <si>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</si>
  <si>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</si>
  <si>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</si>
  <si>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</si>
  <si>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</si>
  <si>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</si>
  <si>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</si>
  <si>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</si>
  <si>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</si>
  <si>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</si>
  <si>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</si>
  <si>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</si>
  <si>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</si>
  <si>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</si>
  <si>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</si>
  <si>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</si>
  <si>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</si>
  <si>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</si>
  <si>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</si>
  <si>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</si>
  <si>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</si>
  <si>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</si>
  <si>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</si>
  <si>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</si>
  <si>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</si>
  <si>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</si>
  <si>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</si>
  <si>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</si>
  <si>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</si>
  <si>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</si>
  <si>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</si>
  <si>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</si>
  <si>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</si>
  <si>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</si>
  <si>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</si>
  <si>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</si>
  <si>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</si>
  <si>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</si>
  <si>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</si>
  <si>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</si>
  <si>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</si>
  <si>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</si>
  <si>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</si>
  <si>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</si>
  <si>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</si>
  <si>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</si>
  <si>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</si>
  <si>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</si>
  <si>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</si>
  <si>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</si>
  <si>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</si>
  <si>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</si>
  <si>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</si>
  <si>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</si>
  <si>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</si>
  <si>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</si>
  <si>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</si>
  <si>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</si>
  <si>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</si>
  <si>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</si>
  <si>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</si>
  <si>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</si>
  <si>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</si>
  <si>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</si>
  <si>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</si>
  <si>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</si>
  <si>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</si>
  <si>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</si>
  <si>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</si>
  <si>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</si>
  <si>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</si>
  <si>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</si>
  <si>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</si>
  <si>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</si>
  <si>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</si>
  <si>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</si>
  <si>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</si>
  <si>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</si>
  <si>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</si>
  <si>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</si>
  <si>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</si>
  <si>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</si>
  <si>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</si>
  <si>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</si>
  <si>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</si>
  <si>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</si>
  <si>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</si>
  <si>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</si>
  <si>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</si>
  <si>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</si>
  <si>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</si>
  <si>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</si>
  <si>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</si>
  <si>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</si>
  <si>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</si>
  <si>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</si>
  <si>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</si>
  <si>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</si>
  <si>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</si>
  <si>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</si>
  <si>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</si>
  <si>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</si>
  <si>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</si>
  <si>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</si>
  <si>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</si>
  <si>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</si>
  <si>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</si>
  <si>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</si>
  <si>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</si>
  <si>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</si>
  <si>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</si>
  <si>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</si>
  <si>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</si>
  <si>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</si>
  <si>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</si>
  <si>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</si>
  <si>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</si>
  <si>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</si>
  <si>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</si>
  <si>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</si>
  <si>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</si>
  <si>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</si>
  <si>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</si>
  <si>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</si>
  <si>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</si>
  <si>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</si>
  <si>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</si>
  <si>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</si>
  <si>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</si>
  <si>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</si>
  <si>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</si>
  <si>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</si>
  <si>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</si>
  <si>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</si>
  <si>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</si>
  <si>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</si>
  <si>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</si>
  <si>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</si>
  <si>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</si>
  <si>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</si>
  <si>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</si>
  <si>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</si>
  <si>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</si>
  <si>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</si>
  <si>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</si>
  <si>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</si>
  <si>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</si>
  <si>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</si>
  <si>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</si>
  <si>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</si>
  <si>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</si>
  <si>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</si>
  <si>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</si>
  <si>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</si>
  <si>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</si>
  <si>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</si>
  <si>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</si>
  <si>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</si>
  <si>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</si>
  <si>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</si>
  <si>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</si>
  <si>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</si>
  <si>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</si>
  <si>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</si>
  <si>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</si>
  <si>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</si>
  <si>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</si>
  <si>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</si>
  <si>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</si>
  <si>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</si>
  <si>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</si>
  <si>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</si>
  <si>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</si>
  <si>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</si>
  <si>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</si>
  <si>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</si>
  <si>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</si>
  <si>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</si>
  <si>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</si>
  <si>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</si>
  <si>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</si>
  <si>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</si>
  <si>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</si>
  <si>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</si>
  <si>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</si>
  <si>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</si>
  <si>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</si>
  <si>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</si>
  <si>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</si>
  <si>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</si>
  <si>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</si>
  <si>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</si>
  <si>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</si>
  <si>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</si>
  <si>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</si>
  <si>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</si>
  <si>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</si>
  <si>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</si>
  <si>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</si>
  <si>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</si>
  <si>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</si>
  <si>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</si>
  <si>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</si>
  <si>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</si>
  <si>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</si>
  <si>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</si>
  <si>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</si>
  <si>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</si>
  <si>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</si>
  <si>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</si>
  <si>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</si>
  <si>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</si>
  <si>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</si>
  <si>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</si>
  <si>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</si>
  <si>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</si>
  <si>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</si>
  <si>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</si>
  <si>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</si>
  <si>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</si>
  <si>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</si>
  <si>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</si>
  <si>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</si>
  <si>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</si>
  <si>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</si>
  <si>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</si>
  <si>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</si>
  <si>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</si>
  <si>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</si>
  <si>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</si>
  <si>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</si>
  <si>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</si>
  <si>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</si>
  <si>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</si>
  <si>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</si>
  <si>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</si>
  <si>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</si>
  <si>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</si>
  <si>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</si>
  <si>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</si>
  <si>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</si>
  <si>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</si>
  <si>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</si>
  <si>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</si>
  <si>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</si>
  <si>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</si>
  <si>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</si>
  <si>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</si>
  <si>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</si>
  <si>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</si>
  <si>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</si>
  <si>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</si>
  <si>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</si>
  <si>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</si>
  <si>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</si>
  <si>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</si>
  <si>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</si>
  <si>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</si>
  <si>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</si>
  <si>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</si>
  <si>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</si>
  <si>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</si>
  <si>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</si>
  <si>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</si>
  <si>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</si>
  <si>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</si>
  <si>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</si>
  <si>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</si>
  <si>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</si>
  <si>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</si>
  <si>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</si>
  <si>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</si>
  <si>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</si>
  <si>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</si>
  <si>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</si>
  <si>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</si>
  <si>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</si>
  <si>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</si>
  <si>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</si>
  <si>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</si>
  <si>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</si>
  <si>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</si>
  <si>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</si>
  <si>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</si>
  <si>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</si>
  <si>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</si>
  <si>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</si>
  <si>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</si>
  <si>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</si>
  <si>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</si>
  <si>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</si>
  <si>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</si>
  <si>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</si>
  <si>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</si>
  <si>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</si>
  <si>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</si>
  <si>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</si>
  <si>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</si>
  <si>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</si>
  <si>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</si>
  <si>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</si>
  <si>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</si>
  <si>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</si>
  <si>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</si>
  <si>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</si>
  <si>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</si>
  <si>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</si>
  <si>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</si>
  <si>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</si>
  <si>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</si>
  <si>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</si>
  <si>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</si>
  <si>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</si>
  <si>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</si>
  <si>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</si>
  <si>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</si>
  <si>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</si>
  <si>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</si>
  <si>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</si>
  <si>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</si>
  <si>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</si>
  <si>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</si>
  <si>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</si>
  <si>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</si>
  <si>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</si>
  <si>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</si>
  <si>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</si>
  <si>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</si>
  <si>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</si>
  <si>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</si>
  <si>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</si>
  <si>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</si>
  <si>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</si>
  <si>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</si>
  <si>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</si>
  <si>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</si>
  <si>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</si>
  <si>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</si>
  <si>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</si>
  <si>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</si>
  <si>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</si>
  <si>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</si>
  <si>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</si>
  <si>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</si>
  <si>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</si>
  <si>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</si>
  <si>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</si>
  <si>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</si>
  <si>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</si>
  <si>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</si>
  <si>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</si>
  <si>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</si>
  <si>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</si>
  <si>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</si>
  <si>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</si>
  <si>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</si>
  <si>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</si>
  <si>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</si>
  <si>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</si>
  <si>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</si>
  <si>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</si>
  <si>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</si>
  <si>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</si>
  <si>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</si>
  <si>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</si>
  <si>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</si>
  <si>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</si>
  <si>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</si>
  <si>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</si>
  <si>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</si>
  <si>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</si>
  <si>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</si>
  <si>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</si>
  <si>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</si>
  <si>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</si>
  <si>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</si>
  <si>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</si>
  <si>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</si>
  <si>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</si>
  <si>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</si>
  <si>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</si>
  <si>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</si>
  <si>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</si>
  <si>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</si>
  <si>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</si>
  <si>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</si>
  <si>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</si>
  <si>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</si>
  <si>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</si>
  <si>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</si>
  <si>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</si>
  <si>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</si>
  <si>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</si>
  <si>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</si>
  <si>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</si>
  <si>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</si>
  <si>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</si>
  <si>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</si>
  <si>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</si>
  <si>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</si>
  <si>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</si>
  <si>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</si>
  <si>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</si>
  <si>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</si>
  <si>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</si>
  <si>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</si>
  <si>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</si>
  <si>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</si>
  <si>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</si>
  <si>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</si>
  <si>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</si>
  <si>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</si>
  <si>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</si>
  <si>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</si>
  <si>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</si>
  <si>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</si>
  <si>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</si>
  <si>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</si>
  <si>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</si>
  <si>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</si>
  <si>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</si>
  <si>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</si>
  <si>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</si>
  <si>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</si>
  <si>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</si>
  <si>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</si>
  <si>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</si>
  <si>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</si>
  <si>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</si>
  <si>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</si>
  <si>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</si>
  <si>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</si>
  <si>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</si>
  <si>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</si>
  <si>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</si>
  <si>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</si>
  <si>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</si>
  <si>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</si>
  <si>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</si>
  <si>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</si>
  <si>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</si>
  <si>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</si>
  <si>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</si>
  <si>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</si>
  <si>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</si>
  <si>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</si>
  <si>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</si>
  <si>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</si>
  <si>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</si>
  <si>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</si>
  <si>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</si>
  <si>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</si>
  <si>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</si>
  <si>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</si>
  <si>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</si>
  <si>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</si>
  <si>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</si>
  <si>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</si>
  <si>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</si>
  <si>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</si>
  <si>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</si>
  <si>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</si>
  <si>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</si>
  <si>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</si>
  <si>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</si>
  <si>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</si>
  <si>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</si>
  <si>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</si>
  <si>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</si>
  <si>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</si>
  <si>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</si>
  <si>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</si>
  <si>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</si>
  <si>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</si>
  <si>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</si>
  <si>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</si>
  <si>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</si>
  <si>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</si>
  <si>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</si>
  <si>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</si>
  <si>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</si>
  <si>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</si>
  <si>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</si>
  <si>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</si>
  <si>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</si>
  <si>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</si>
  <si>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</si>
  <si>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</si>
  <si>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</si>
  <si>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</si>
  <si>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</si>
  <si>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</si>
  <si>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</si>
  <si>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</si>
  <si>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</si>
  <si>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</si>
  <si>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</si>
  <si>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</si>
  <si>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</si>
  <si>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</si>
  <si>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</si>
  <si>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</si>
  <si>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</si>
  <si>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</si>
  <si>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</si>
  <si>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</si>
  <si>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</si>
  <si>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</si>
  <si>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</si>
  <si>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</si>
  <si>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</si>
  <si>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</si>
  <si>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</si>
  <si>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</si>
  <si>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</si>
  <si>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</si>
  <si>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</si>
  <si>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</si>
  <si>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</si>
  <si>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</si>
  <si>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</si>
  <si>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</si>
  <si>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</si>
  <si>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</si>
  <si>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</si>
  <si>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</si>
  <si>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</si>
  <si>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</si>
  <si>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</si>
  <si>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</si>
  <si>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</si>
  <si>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</si>
  <si>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</si>
  <si>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</si>
  <si>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</si>
  <si>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</si>
  <si>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</si>
  <si>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</si>
  <si>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</si>
  <si>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</si>
  <si>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</si>
  <si>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</si>
  <si>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</si>
  <si>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</si>
  <si>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</si>
  <si>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</si>
  <si>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</si>
  <si>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</si>
  <si>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</si>
  <si>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</si>
  <si>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</si>
  <si>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</si>
  <si>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</si>
  <si>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</si>
  <si>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</si>
  <si>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</si>
  <si>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</si>
  <si>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</si>
  <si>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</si>
  <si>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</si>
  <si>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</si>
  <si>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</si>
  <si>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</si>
  <si>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</si>
  <si>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</si>
  <si>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</si>
  <si>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</si>
  <si>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</si>
  <si>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</si>
  <si>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</si>
  <si>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</si>
  <si>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</si>
  <si>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</si>
  <si>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</si>
  <si>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</si>
  <si>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</si>
  <si>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</si>
  <si>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</si>
  <si>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</si>
  <si>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</si>
  <si>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</si>
  <si>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</si>
  <si>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</si>
  <si>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</si>
  <si>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</si>
  <si>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</si>
  <si>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</si>
  <si>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</si>
  <si>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</si>
  <si>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</si>
  <si>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</si>
  <si>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</si>
  <si>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</si>
  <si>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</si>
  <si>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</si>
  <si>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</si>
  <si>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</si>
  <si>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</si>
  <si>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</si>
  <si>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</si>
  <si>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</si>
  <si>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</si>
  <si>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</si>
  <si>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</si>
  <si>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</si>
  <si>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</si>
  <si>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</si>
  <si>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</si>
  <si>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</si>
  <si>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</si>
  <si>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</si>
  <si>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</si>
  <si>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</si>
  <si>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</si>
  <si>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</si>
  <si>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</si>
  <si>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</si>
  <si>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</si>
  <si>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</si>
  <si>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</si>
  <si>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</si>
  <si>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</si>
  <si>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</si>
  <si>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</si>
  <si>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</si>
  <si>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</si>
  <si>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</si>
  <si>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</si>
  <si>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</si>
  <si>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</si>
  <si>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</si>
  <si>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</si>
  <si>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</si>
  <si>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</si>
  <si>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</si>
  <si>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</si>
  <si>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</si>
  <si>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</si>
  <si>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</si>
  <si>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</si>
  <si>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</si>
  <si>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</si>
  <si>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</si>
  <si>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</si>
  <si>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</si>
  <si>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</si>
  <si>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</si>
  <si>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</si>
  <si>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</si>
  <si>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</si>
  <si>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</si>
  <si>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</si>
  <si>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</si>
  <si>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</si>
  <si>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</si>
  <si>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</si>
  <si>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</si>
  <si>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</si>
  <si>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</si>
  <si>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</si>
  <si>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</si>
  <si>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</si>
  <si>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</si>
  <si>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</si>
  <si>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</si>
  <si>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</si>
  <si>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</si>
  <si>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</si>
  <si>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</si>
  <si>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</si>
  <si>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</si>
  <si>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</si>
  <si>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</si>
  <si>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</si>
  <si>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</si>
  <si>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</si>
  <si>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</si>
  <si>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</si>
  <si>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</si>
  <si>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</si>
  <si>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</si>
  <si>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</si>
  <si>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</si>
  <si>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</si>
  <si>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</si>
  <si>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</si>
  <si>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</si>
  <si>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</si>
  <si>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</si>
  <si>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</si>
  <si>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</si>
  <si>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</si>
  <si>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</si>
  <si>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</si>
  <si>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</si>
  <si>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</si>
  <si>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</si>
  <si>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</si>
  <si>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</si>
  <si>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</si>
  <si>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</si>
  <si>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</si>
  <si>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</si>
  <si>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</si>
  <si>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</si>
  <si>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</si>
  <si>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</si>
  <si>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</si>
  <si>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</si>
  <si>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</si>
  <si>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</si>
  <si>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</si>
  <si>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</si>
  <si>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</si>
  <si>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</si>
  <si>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</si>
  <si>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</si>
  <si>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</si>
  <si>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</si>
  <si>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</si>
  <si>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</si>
  <si>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</si>
  <si>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</si>
  <si>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</si>
  <si>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</si>
  <si>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</si>
  <si>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</si>
  <si>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</si>
  <si>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</si>
  <si>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</si>
  <si>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</si>
  <si>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</si>
  <si>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</si>
  <si>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</si>
  <si>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</si>
  <si>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</si>
  <si>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</si>
  <si>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</si>
  <si>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</si>
  <si>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</si>
  <si>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</si>
  <si>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</si>
  <si>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</si>
  <si>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</si>
  <si>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</si>
  <si>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</si>
  <si>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</si>
  <si>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</si>
  <si>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</si>
  <si>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</si>
  <si>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</si>
  <si>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</si>
  <si>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</si>
  <si>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</si>
  <si>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</si>
  <si>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</si>
  <si>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</si>
  <si>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</si>
  <si>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</si>
  <si>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</si>
  <si>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</si>
  <si>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</si>
  <si>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</si>
  <si>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</si>
  <si>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</si>
  <si>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</si>
  <si>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</si>
  <si>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</si>
  <si>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</si>
  <si>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</si>
  <si>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</si>
  <si>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</si>
  <si>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</si>
  <si>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</si>
  <si>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</si>
  <si>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</si>
  <si>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</si>
  <si>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</si>
  <si>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</si>
  <si>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</si>
  <si>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</si>
  <si>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</si>
  <si>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</si>
  <si>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</si>
  <si>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</si>
  <si>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</si>
  <si>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</si>
  <si>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</si>
  <si>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</si>
  <si>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</si>
  <si>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</si>
  <si>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</si>
  <si>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</si>
  <si>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</si>
  <si>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</si>
  <si>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</si>
  <si>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</si>
  <si>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</si>
  <si>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</si>
  <si>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</si>
  <si>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</si>
  <si>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</si>
  <si>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</si>
  <si>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</si>
  <si>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</si>
  <si>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</si>
  <si>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</si>
  <si>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</si>
  <si>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</si>
  <si>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</si>
  <si>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</si>
  <si>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</si>
  <si>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</si>
  <si>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</si>
  <si>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</si>
  <si>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</si>
  <si>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</si>
  <si>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</si>
  <si>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</si>
  <si>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</si>
  <si>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</si>
  <si>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</si>
  <si>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</si>
  <si>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</si>
  <si>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</si>
  <si>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</si>
  <si>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</si>
  <si>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</si>
  <si>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</si>
  <si>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</si>
  <si>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</si>
  <si>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</si>
  <si>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</si>
  <si>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</si>
  <si>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</si>
  <si>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</si>
  <si>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</si>
  <si>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</si>
  <si>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</si>
  <si>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</si>
  <si>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</si>
  <si>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</si>
  <si>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</si>
  <si>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</si>
  <si>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</si>
  <si>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</si>
  <si>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</si>
  <si>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</si>
  <si>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</si>
  <si>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</si>
  <si>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</si>
  <si>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</si>
  <si>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</si>
  <si>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</si>
  <si>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</si>
  <si>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</si>
  <si>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</si>
  <si>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</si>
  <si>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</si>
  <si>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</si>
  <si>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</si>
  <si>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</si>
  <si>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</si>
  <si>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</si>
  <si>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</si>
  <si>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</si>
  <si>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</si>
  <si>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</si>
  <si>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</si>
  <si>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</si>
  <si>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</si>
  <si>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</si>
  <si>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</si>
  <si>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</si>
  <si>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</si>
  <si>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</si>
  <si>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</si>
  <si>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</si>
  <si>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</si>
  <si>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</si>
  <si>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</si>
  <si>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</si>
  <si>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</si>
  <si>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</si>
  <si>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</si>
  <si>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</si>
  <si>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</si>
  <si>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</si>
  <si>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</si>
  <si>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</si>
  <si>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</si>
  <si>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</si>
  <si>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</si>
  <si>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</si>
  <si>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</si>
  <si>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</si>
  <si>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</si>
  <si>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</si>
  <si>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</si>
  <si>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</si>
  <si>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</si>
  <si>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</si>
  <si>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</si>
  <si>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</si>
  <si>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</si>
  <si>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</si>
  <si>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</si>
  <si>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</si>
  <si>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</si>
  <si>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</si>
  <si>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</si>
  <si>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</si>
  <si>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</si>
  <si>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</si>
  <si>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</si>
  <si>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</si>
  <si>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</si>
  <si>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</si>
  <si>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</si>
  <si>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</si>
  <si>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</si>
  <si>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</si>
  <si>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</si>
  <si>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</si>
  <si>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</si>
  <si>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</si>
  <si>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</si>
  <si>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</si>
  <si>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</si>
  <si>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</si>
  <si>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</si>
  <si>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</si>
  <si>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</si>
  <si>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</si>
  <si>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</si>
  <si>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</si>
  <si>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</si>
  <si>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</si>
  <si>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</si>
  <si>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</si>
  <si>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</si>
  <si>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</si>
  <si>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</si>
  <si>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</si>
  <si>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</si>
  <si>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</si>
  <si>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</si>
  <si>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</si>
  <si>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</si>
  <si>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</si>
  <si>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</si>
  <si>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</si>
  <si>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</si>
  <si>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</si>
  <si>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</si>
  <si>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</si>
  <si>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</si>
  <si>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</si>
  <si>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</si>
  <si>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</si>
  <si>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</si>
  <si>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</si>
  <si>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</si>
  <si>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</si>
  <si>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</si>
  <si>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</si>
  <si>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</si>
  <si>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</si>
  <si>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</si>
  <si>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</si>
  <si>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</si>
  <si>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</si>
  <si>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</si>
  <si>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</si>
  <si>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</si>
  <si>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</si>
  <si>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</si>
  <si>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</si>
  <si>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</si>
  <si>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</si>
  <si>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</si>
  <si>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</si>
  <si>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</si>
  <si>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</si>
  <si>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</si>
  <si>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</si>
  <si>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</si>
  <si>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</si>
  <si>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</si>
  <si>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</si>
  <si>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</si>
  <si>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</si>
  <si>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</si>
  <si>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</si>
  <si>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</si>
  <si>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</si>
  <si>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</si>
  <si>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</si>
  <si>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</si>
  <si>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</si>
  <si>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</si>
  <si>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</si>
  <si>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</si>
  <si>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</si>
  <si>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</si>
  <si>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</si>
  <si>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</si>
  <si>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</si>
  <si>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</si>
  <si>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</si>
  <si>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</si>
  <si>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</si>
  <si>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</si>
  <si>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</si>
  <si>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</si>
  <si>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</si>
  <si>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</si>
  <si>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</si>
  <si>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</si>
  <si>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</si>
  <si>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</si>
  <si>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</si>
  <si>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</si>
  <si>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</si>
  <si>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</si>
  <si>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</si>
  <si>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</si>
  <si>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</si>
  <si>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</si>
  <si>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</si>
  <si>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</si>
  <si>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</si>
  <si>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</si>
  <si>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</si>
  <si>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</si>
  <si>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</si>
  <si>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</si>
  <si>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</si>
  <si>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</si>
  <si>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</si>
  <si>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</si>
  <si>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</si>
  <si>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</si>
  <si>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</si>
  <si>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</si>
  <si>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</si>
  <si>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</si>
  <si>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</si>
  <si>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</si>
  <si>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</si>
  <si>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</si>
  <si>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</si>
  <si>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</si>
  <si>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</si>
  <si>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</si>
  <si>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</si>
  <si>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</si>
  <si>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</si>
  <si>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</si>
  <si>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</si>
  <si>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</si>
  <si>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</si>
  <si>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</si>
  <si>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</si>
  <si>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</si>
  <si>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</si>
  <si>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</si>
  <si>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</si>
  <si>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</si>
  <si>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</si>
  <si>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</si>
  <si>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</si>
  <si>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</si>
  <si>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</si>
  <si>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</si>
  <si>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</si>
  <si>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</si>
  <si>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</si>
  <si>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</si>
  <si>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</si>
  <si>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</si>
  <si>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</si>
  <si>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</si>
  <si>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</si>
  <si>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</si>
  <si>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</si>
  <si>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</si>
  <si>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</si>
  <si>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</si>
  <si>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</si>
  <si>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</si>
  <si>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</si>
  <si>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</si>
  <si>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</si>
  <si>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</si>
  <si>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</si>
  <si>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</si>
  <si>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</si>
  <si>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</si>
  <si>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</si>
  <si>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</si>
  <si>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</si>
  <si>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</si>
  <si>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</si>
  <si>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</si>
  <si>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</si>
  <si>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</si>
  <si>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</si>
  <si>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</si>
  <si>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</si>
  <si>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</si>
  <si>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</si>
  <si>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</si>
  <si>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</si>
  <si>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</si>
  <si>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</si>
  <si>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</si>
  <si>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</si>
  <si>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</si>
  <si>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</si>
  <si>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</si>
  <si>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</si>
  <si>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</si>
  <si>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</si>
  <si>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</si>
  <si>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</si>
  <si>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</si>
  <si>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</si>
  <si>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</si>
  <si>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</si>
  <si>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</si>
  <si>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</si>
  <si>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</si>
  <si>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</si>
  <si>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</si>
  <si>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</si>
  <si>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</si>
  <si>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</si>
  <si>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</si>
  <si>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</si>
  <si>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</si>
  <si>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</si>
  <si>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</si>
  <si>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</si>
  <si>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</si>
  <si>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</si>
  <si>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</si>
  <si>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</si>
  <si>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</si>
  <si>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</si>
  <si>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</si>
  <si>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</si>
  <si>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</si>
  <si>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</si>
  <si>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</si>
  <si>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</si>
  <si>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</si>
  <si>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</si>
  <si>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</si>
  <si>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</si>
  <si>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</si>
  <si>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</si>
  <si>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</si>
  <si>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</si>
  <si>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</si>
  <si>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</si>
  <si>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</si>
  <si>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</si>
  <si>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</si>
  <si>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</si>
  <si>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</si>
  <si>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</si>
  <si>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</si>
  <si>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</si>
  <si>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</si>
  <si>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</si>
  <si>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</si>
  <si>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</si>
  <si>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</si>
  <si>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</si>
  <si>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</si>
  <si>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</si>
  <si>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</si>
  <si>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</si>
  <si>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</si>
  <si>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</si>
  <si>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</si>
  <si>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</si>
  <si>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</si>
  <si>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</si>
  <si>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</si>
  <si>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</si>
  <si>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</si>
  <si>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</si>
  <si>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</si>
  <si>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</si>
  <si>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</si>
  <si>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</si>
  <si>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</si>
  <si>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</si>
  <si>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</si>
  <si>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</si>
  <si>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</si>
  <si>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</si>
  <si>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</si>
  <si>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</si>
  <si>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</si>
  <si>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</si>
  <si>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</si>
  <si>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</si>
  <si>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</si>
  <si>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</si>
  <si>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</si>
  <si>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</si>
  <si>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</si>
  <si>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</si>
  <si>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</si>
  <si>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</si>
  <si>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</si>
  <si>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</si>
  <si>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</si>
  <si>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</si>
  <si>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</si>
  <si>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</si>
  <si>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</si>
  <si>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</si>
  <si>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</si>
  <si>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</si>
  <si>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</si>
  <si>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</si>
  <si>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</si>
  <si>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</si>
  <si>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</si>
  <si>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</si>
  <si>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</si>
  <si>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</si>
  <si>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</si>
  <si>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</si>
  <si>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</si>
  <si>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</si>
  <si>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</si>
  <si>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</si>
  <si>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</si>
  <si>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</si>
  <si>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</si>
  <si>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</si>
  <si>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</si>
  <si>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</si>
  <si>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</si>
  <si>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</si>
  <si>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</si>
  <si>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</si>
  <si>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</si>
  <si>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</si>
  <si>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</si>
  <si>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</si>
  <si>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</si>
  <si>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</si>
  <si>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</si>
  <si>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</si>
  <si>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</si>
  <si>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</si>
  <si>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</si>
  <si>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</si>
  <si>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</si>
  <si>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</si>
  <si>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</si>
  <si>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</si>
  <si>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</si>
  <si>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</si>
  <si>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</si>
  <si>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</si>
  <si>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</si>
  <si>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</si>
  <si>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</si>
  <si>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</si>
  <si>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</si>
  <si>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</si>
  <si>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</si>
  <si>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</si>
  <si>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</si>
  <si>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</si>
  <si>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</si>
  <si>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</si>
  <si>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</si>
  <si>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</si>
  <si>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</si>
  <si>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</si>
  <si>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</si>
  <si>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</si>
  <si>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</si>
  <si>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</si>
  <si>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</si>
  <si>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</si>
  <si>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</si>
  <si>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</si>
  <si>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</si>
  <si>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</si>
  <si>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</si>
  <si>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</si>
  <si>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</si>
  <si>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</si>
  <si>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</si>
  <si>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</si>
  <si>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</si>
  <si>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</si>
  <si>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</si>
  <si>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</si>
  <si>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</si>
  <si>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</si>
  <si>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</si>
  <si>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</si>
  <si>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</si>
  <si>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</si>
  <si>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</si>
  <si>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</si>
  <si>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</si>
  <si>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</si>
  <si>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</si>
  <si>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</si>
  <si>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</si>
  <si>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</si>
  <si>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</si>
  <si>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</si>
  <si>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</si>
  <si>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</si>
  <si>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</si>
  <si>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</si>
  <si>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</si>
  <si>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</si>
  <si>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</si>
  <si>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</si>
  <si>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</si>
  <si>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</si>
  <si>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</si>
  <si>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</si>
  <si>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</si>
  <si>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</si>
  <si>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</si>
  <si>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</si>
  <si>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</si>
  <si>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</si>
  <si>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</si>
  <si>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</si>
  <si>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</si>
  <si>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</si>
  <si>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</si>
  <si>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</si>
  <si>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</si>
  <si>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</si>
  <si>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</si>
  <si>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</si>
  <si>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</si>
  <si>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</si>
  <si>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</si>
  <si>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</si>
  <si>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</si>
  <si>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</si>
  <si>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</si>
  <si>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</si>
  <si>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</si>
  <si>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</si>
  <si>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</si>
  <si>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</si>
  <si>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</si>
  <si>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</si>
  <si>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</si>
  <si>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</si>
  <si>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</si>
  <si>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</si>
  <si>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</si>
  <si>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</si>
  <si>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</si>
  <si>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</si>
  <si>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</si>
  <si>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</si>
  <si>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</si>
  <si>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</si>
  <si>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</si>
  <si>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</si>
  <si>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</si>
  <si>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</si>
  <si>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</si>
  <si>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</si>
  <si>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</si>
  <si>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</si>
  <si>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</si>
  <si>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</si>
  <si>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</si>
  <si>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</si>
  <si>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</si>
  <si>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</si>
  <si>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</si>
  <si>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</si>
  <si>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</si>
  <si>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</si>
  <si>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</si>
  <si>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</si>
  <si>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</si>
  <si>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</si>
  <si>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</si>
  <si>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</si>
  <si>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</si>
  <si>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</si>
  <si>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</si>
  <si>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</si>
  <si>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</si>
  <si>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</si>
  <si>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</si>
  <si>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</si>
  <si>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</si>
  <si>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</si>
  <si>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</si>
  <si>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</si>
  <si>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</si>
  <si>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</si>
  <si>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</si>
  <si>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</si>
  <si>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</si>
  <si>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</si>
  <si>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</si>
  <si>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</si>
  <si>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</si>
  <si>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</si>
  <si>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</si>
  <si>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</si>
  <si>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</si>
  <si>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</si>
  <si>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</si>
  <si>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</si>
  <si>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</si>
  <si>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</si>
  <si>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</si>
  <si>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</si>
  <si>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</si>
  <si>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</si>
  <si>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</si>
  <si>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</si>
  <si>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</si>
  <si>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</si>
  <si>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</si>
  <si>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</si>
  <si>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</si>
  <si>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</si>
  <si>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</si>
  <si>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</si>
  <si>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</si>
  <si>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</si>
  <si>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</si>
  <si>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</si>
  <si>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</si>
  <si>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</si>
  <si>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</si>
  <si>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</si>
  <si>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</si>
  <si>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</si>
  <si>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</si>
  <si>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</si>
  <si>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</si>
  <si>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</si>
  <si>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</si>
  <si>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</si>
  <si>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</si>
  <si>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</si>
  <si>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</si>
  <si>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</si>
  <si>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</si>
  <si>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</si>
  <si>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</si>
  <si>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</si>
  <si>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</si>
  <si>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</si>
  <si>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</si>
  <si>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</si>
  <si>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</si>
  <si>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</si>
  <si>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</si>
  <si>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</si>
  <si>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</si>
  <si>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</si>
  <si>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</si>
  <si>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</si>
  <si>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</si>
  <si>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</si>
  <si>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</si>
  <si>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</si>
  <si>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</si>
  <si>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</si>
  <si>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</si>
  <si>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</si>
  <si>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</si>
  <si>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</si>
  <si>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</si>
  <si>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</si>
  <si>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</si>
  <si>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</si>
  <si>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</si>
  <si>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</si>
  <si>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</si>
  <si>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</si>
  <si>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</si>
  <si>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</si>
  <si>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</si>
  <si>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</si>
  <si>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</si>
  <si>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</si>
  <si>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</si>
  <si>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</si>
  <si>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</si>
  <si>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</si>
  <si>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</si>
  <si>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</si>
  <si>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</si>
  <si>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</si>
  <si>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</si>
  <si>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</si>
  <si>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</si>
  <si>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</si>
  <si>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</si>
  <si>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</si>
  <si>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</si>
  <si>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</si>
  <si>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</si>
  <si>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</si>
  <si>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</si>
  <si>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</si>
  <si>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</si>
  <si>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</si>
  <si>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</si>
  <si>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</si>
  <si>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</si>
  <si>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</si>
  <si>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</si>
  <si>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</si>
  <si>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</si>
  <si>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</si>
  <si>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</si>
  <si>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</si>
  <si>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</si>
  <si>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</si>
  <si>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</si>
  <si>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</si>
  <si>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</si>
  <si>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</si>
  <si>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</si>
  <si>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</si>
  <si>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</si>
  <si>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</si>
  <si>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</si>
  <si>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</si>
  <si>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</si>
  <si>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</si>
  <si>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</si>
  <si>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</si>
  <si>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</si>
  <si>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</si>
  <si>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</si>
  <si>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</si>
  <si>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</si>
  <si>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</si>
  <si>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</si>
  <si>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</si>
  <si>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</si>
  <si>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</si>
  <si>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</si>
  <si>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</si>
  <si>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</si>
  <si>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</si>
  <si>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</si>
  <si>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</si>
  <si>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</si>
  <si>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</si>
  <si>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</si>
  <si>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</si>
  <si>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</si>
  <si>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</si>
  <si>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</si>
  <si>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</si>
  <si>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</si>
  <si>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</si>
  <si>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</si>
  <si>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</si>
  <si>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</si>
  <si>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</si>
  <si>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</si>
  <si>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</si>
  <si>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</si>
  <si>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</si>
  <si>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</si>
  <si>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</si>
  <si>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</si>
  <si>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</si>
  <si>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</si>
  <si>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</si>
  <si>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</si>
  <si>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</si>
  <si>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</si>
  <si>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</si>
  <si>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</si>
  <si>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</si>
  <si>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</si>
  <si>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</si>
  <si>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</si>
  <si>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</si>
  <si>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</si>
  <si>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</si>
  <si>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</si>
  <si>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</si>
  <si>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</si>
  <si>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</si>
  <si>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</si>
  <si>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</si>
  <si>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</si>
  <si>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</si>
  <si>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</si>
  <si>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</si>
  <si>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</si>
  <si>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</si>
  <si>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</si>
  <si>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</si>
  <si>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</si>
  <si>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</si>
  <si>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</si>
  <si>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</si>
  <si>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</si>
  <si>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</si>
  <si>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</si>
  <si>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</si>
  <si>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</si>
  <si>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</si>
  <si>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</si>
  <si>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</si>
  <si>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</si>
  <si>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</si>
  <si>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</si>
  <si>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</si>
  <si>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</si>
  <si>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</si>
  <si>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</si>
  <si>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</si>
  <si>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</si>
  <si>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</si>
  <si>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</si>
  <si>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</si>
  <si>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</si>
  <si>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</si>
  <si>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</si>
  <si>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</si>
  <si>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</si>
  <si>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</si>
  <si>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</si>
  <si>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</si>
  <si>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</si>
  <si>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</si>
  <si>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</si>
  <si>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</si>
  <si>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</si>
  <si>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</si>
  <si>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</si>
  <si>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</si>
  <si>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</si>
  <si>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</si>
  <si>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</si>
  <si>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</si>
  <si>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</si>
  <si>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</si>
  <si>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</si>
  <si>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</si>
  <si>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</si>
  <si>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</si>
  <si>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</si>
  <si>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</si>
  <si>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</si>
  <si>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</si>
  <si>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</si>
  <si>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</si>
  <si>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</si>
  <si>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</si>
  <si>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</si>
  <si>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</si>
  <si>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</si>
  <si>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</si>
  <si>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</si>
  <si>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</si>
  <si>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</si>
  <si>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</si>
  <si>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</si>
  <si>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</si>
  <si>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</si>
  <si>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</si>
  <si>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</si>
  <si>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</si>
  <si>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</si>
  <si>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</si>
  <si>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</si>
  <si>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</si>
  <si>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</si>
  <si>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</si>
  <si>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</si>
  <si>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</si>
  <si>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</si>
  <si>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</si>
  <si>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</si>
  <si>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</si>
  <si>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</si>
  <si>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</si>
  <si>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</si>
  <si>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</si>
  <si>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</si>
  <si>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</si>
  <si>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</si>
  <si>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</si>
  <si>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</si>
  <si>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</si>
  <si>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</si>
  <si>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</si>
  <si>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</si>
  <si>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</si>
  <si>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</si>
  <si>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</si>
  <si>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</si>
  <si>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</si>
  <si>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</si>
  <si>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</si>
  <si>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</si>
  <si>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</si>
  <si>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</si>
  <si>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</si>
  <si>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</si>
  <si>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</si>
  <si>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</si>
  <si>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</si>
  <si>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</si>
  <si>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</si>
  <si>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</si>
  <si>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</si>
  <si>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</si>
  <si>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</si>
  <si>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</si>
  <si>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</si>
  <si>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</si>
  <si>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</si>
  <si>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</si>
  <si>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</si>
  <si>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</si>
  <si>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</si>
  <si>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</si>
  <si>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</si>
  <si>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</si>
  <si>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</si>
  <si>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</si>
  <si>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</si>
  <si>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</si>
  <si>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</si>
  <si>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</si>
  <si>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</si>
  <si>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</si>
  <si>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</si>
  <si>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</si>
  <si>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</si>
  <si>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</si>
  <si>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</si>
  <si>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</si>
  <si>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</si>
  <si>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</si>
  <si>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</si>
  <si>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</si>
  <si>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</si>
  <si>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</si>
  <si>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</si>
  <si>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</si>
  <si>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</si>
  <si>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</si>
  <si>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</si>
  <si>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</si>
  <si>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</si>
  <si>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</si>
  <si>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</si>
  <si>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</si>
  <si>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</si>
  <si>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</si>
  <si>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</si>
  <si>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</si>
  <si>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</si>
  <si>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</si>
  <si>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</si>
  <si>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</si>
  <si>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</si>
  <si>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</si>
  <si>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</si>
  <si>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</si>
  <si>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</si>
  <si>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</si>
  <si>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</si>
  <si>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</si>
  <si>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</si>
  <si>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</si>
  <si>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</si>
  <si>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</si>
  <si>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</si>
  <si>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</si>
  <si>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</si>
  <si>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</si>
  <si>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</si>
  <si>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</si>
  <si>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</si>
  <si>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</si>
  <si>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</si>
  <si>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</si>
  <si>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</si>
  <si>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</si>
  <si>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</si>
  <si>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</si>
  <si>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</si>
  <si>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</si>
  <si>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</si>
  <si>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</si>
  <si>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</si>
  <si>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</si>
  <si>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</si>
  <si>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</si>
  <si>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</si>
  <si>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</si>
  <si>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</si>
  <si>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</si>
  <si>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</si>
  <si>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</si>
  <si>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</si>
  <si>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</si>
  <si>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</si>
  <si>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</si>
  <si>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</si>
  <si>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</si>
  <si>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</si>
  <si>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</si>
  <si>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</si>
  <si>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</si>
  <si>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</si>
  <si>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</si>
  <si>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</si>
  <si>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</si>
  <si>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</si>
  <si>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</si>
  <si>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</si>
  <si>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</si>
  <si>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</si>
  <si>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</si>
  <si>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</si>
  <si>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</si>
  <si>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</si>
  <si>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</si>
  <si>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</si>
  <si>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</si>
  <si>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</si>
  <si>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</si>
  <si>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</si>
  <si>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</si>
  <si>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</si>
  <si>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</si>
  <si>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</si>
  <si>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</si>
  <si>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</si>
  <si>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</si>
  <si>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</si>
  <si>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</si>
  <si>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</si>
  <si>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</si>
  <si>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</si>
  <si>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</si>
  <si>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</si>
  <si>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</si>
  <si>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</si>
  <si>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</si>
  <si>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</si>
  <si>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</si>
  <si>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</si>
  <si>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</si>
  <si>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</si>
  <si>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</si>
  <si>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</si>
  <si>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</si>
  <si>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</si>
  <si>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</si>
  <si>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</si>
  <si>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</si>
  <si>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</si>
  <si>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</si>
  <si>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</si>
  <si>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</si>
  <si>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</si>
  <si>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</si>
  <si>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</si>
  <si>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</si>
  <si>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</si>
  <si>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</si>
  <si>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</si>
  <si>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</si>
  <si>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</si>
  <si>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</si>
  <si>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</si>
  <si>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</si>
  <si>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</si>
  <si>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</si>
  <si>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</si>
  <si>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</si>
  <si>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</si>
  <si>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</si>
  <si>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</si>
  <si>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</si>
  <si>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</si>
  <si>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</si>
  <si>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</si>
  <si>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</si>
  <si>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</si>
  <si>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</si>
  <si>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</si>
  <si>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</si>
  <si>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</si>
  <si>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</si>
  <si>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</si>
  <si>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</si>
  <si>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</si>
  <si>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</si>
  <si>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</si>
  <si>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</si>
  <si>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</si>
  <si>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</si>
  <si>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</si>
  <si>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</si>
  <si>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</si>
  <si>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</si>
  <si>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</si>
  <si>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</si>
  <si>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</si>
  <si>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</si>
  <si>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</si>
  <si>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</si>
  <si>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</si>
  <si>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</si>
  <si>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</si>
  <si>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</si>
  <si>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</si>
  <si>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</si>
  <si>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</si>
  <si>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</si>
  <si>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</si>
  <si>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</si>
  <si>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</si>
  <si>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</si>
  <si>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</si>
  <si>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</si>
  <si>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</si>
  <si>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</si>
  <si>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</si>
  <si>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</si>
  <si>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</si>
  <si>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</si>
  <si>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</si>
  <si>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</si>
  <si>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</si>
  <si>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</si>
  <si>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</si>
  <si>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</si>
  <si>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</si>
  <si>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</si>
  <si>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</si>
  <si>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</si>
  <si>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</si>
  <si>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</si>
  <si>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</si>
  <si>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</si>
  <si>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</si>
  <si>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</si>
  <si>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</si>
  <si>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</si>
  <si>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</si>
  <si>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</si>
  <si>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</si>
  <si>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</si>
  <si>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</si>
  <si>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</si>
  <si>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</si>
  <si>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</si>
  <si>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</si>
  <si>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</si>
  <si>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</si>
  <si>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</si>
  <si>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</si>
  <si>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</si>
  <si>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</si>
  <si>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</si>
  <si>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</si>
  <si>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</si>
  <si>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</si>
  <si>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</si>
  <si>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</si>
  <si>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</si>
  <si>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</si>
  <si>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</si>
  <si>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</si>
  <si>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</si>
  <si>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</si>
  <si>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</si>
  <si>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</si>
  <si>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</si>
  <si>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</si>
  <si>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</si>
  <si>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</si>
  <si>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</si>
  <si>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</si>
  <si>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</si>
  <si>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</si>
  <si>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</si>
  <si>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</si>
  <si>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</si>
  <si>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</si>
  <si>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</si>
  <si>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</si>
  <si>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</si>
  <si>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</si>
  <si>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</si>
  <si>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</si>
  <si>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</si>
  <si>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</si>
  <si>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</si>
  <si>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</si>
  <si>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</si>
  <si>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</si>
  <si>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</si>
  <si>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</si>
  <si>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</si>
  <si>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</si>
  <si>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</si>
  <si>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</si>
  <si>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</si>
  <si>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</si>
  <si>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</si>
  <si>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</si>
  <si>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</si>
  <si>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</si>
  <si>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</si>
  <si>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</si>
  <si>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</si>
  <si>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</si>
  <si>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</si>
  <si>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</si>
  <si>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</si>
  <si>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</si>
  <si>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</si>
  <si>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</si>
  <si>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</si>
  <si>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</si>
  <si>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</si>
  <si>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</si>
  <si>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</si>
  <si>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</si>
  <si>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</si>
  <si>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</si>
  <si>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</si>
  <si>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</si>
  <si>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</si>
  <si>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</si>
  <si>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</si>
  <si>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</si>
  <si>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</si>
  <si>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</si>
  <si>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</si>
  <si>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</si>
  <si>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</si>
  <si>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</si>
  <si>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</si>
  <si>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</si>
  <si>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</si>
  <si>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</si>
  <si>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</si>
  <si>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</si>
  <si>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</si>
  <si>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</si>
  <si>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</si>
  <si>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</si>
  <si>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</si>
  <si>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</si>
  <si>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</si>
  <si>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</si>
  <si>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</si>
  <si>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</si>
  <si>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</si>
  <si>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</si>
  <si>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</si>
  <si>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</si>
  <si>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</si>
  <si>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</si>
  <si>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</si>
  <si>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</si>
  <si>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</si>
  <si>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</si>
  <si>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</si>
  <si>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</si>
  <si>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</si>
  <si>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</si>
  <si>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</si>
  <si>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</si>
  <si>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</si>
  <si>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</si>
  <si>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</si>
  <si>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</si>
  <si>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</si>
  <si>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</si>
  <si>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</si>
  <si>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</si>
  <si>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</si>
  <si>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</si>
  <si>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</si>
  <si>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</si>
  <si>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</si>
  <si>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</si>
  <si>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</si>
  <si>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</si>
  <si>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</si>
  <si>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</si>
  <si>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</si>
  <si>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</si>
  <si>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</si>
  <si>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</si>
  <si>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</si>
  <si>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</si>
  <si>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</si>
  <si>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</si>
  <si>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</si>
  <si>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</si>
  <si>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</si>
  <si>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</si>
  <si>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</si>
  <si>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</si>
  <si>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</si>
  <si>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</si>
  <si>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</si>
  <si>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</si>
  <si>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</si>
  <si>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</si>
  <si>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</si>
  <si>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</si>
  <si>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</si>
  <si>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</si>
  <si>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</si>
  <si>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</si>
  <si>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</si>
  <si>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</si>
  <si>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</si>
  <si>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</si>
  <si>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</si>
  <si>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</si>
  <si>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</si>
  <si>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</si>
  <si>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</si>
  <si>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</si>
  <si>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</si>
  <si>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</si>
  <si>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</si>
  <si>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</si>
  <si>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</si>
  <si>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</si>
  <si>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</si>
  <si>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</si>
  <si>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</si>
  <si>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</si>
  <si>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</si>
  <si>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</si>
  <si>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</si>
  <si>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</si>
  <si>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</si>
  <si>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</si>
  <si>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</si>
  <si>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</si>
  <si>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</si>
  <si>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</si>
  <si>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</si>
  <si>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</si>
  <si>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</si>
  <si>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</si>
  <si>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</si>
  <si>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</si>
  <si>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</si>
  <si>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</si>
  <si>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</si>
  <si>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</si>
  <si>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</si>
  <si>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</si>
  <si>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</si>
  <si>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</si>
  <si>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</si>
  <si>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</si>
  <si>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</si>
  <si>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</si>
  <si>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</si>
  <si>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</si>
  <si>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</si>
  <si>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</si>
  <si>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</si>
  <si>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</si>
  <si>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</si>
  <si>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</si>
  <si>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</si>
  <si>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</si>
  <si>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</si>
  <si>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</si>
  <si>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</si>
  <si>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</si>
  <si>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</si>
  <si>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</si>
  <si>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</si>
  <si>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</si>
  <si>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</si>
  <si>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</si>
  <si>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</si>
  <si>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</si>
  <si>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</si>
  <si>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</si>
  <si>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</si>
  <si>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</si>
  <si>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</si>
  <si>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</si>
  <si>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</si>
  <si>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</si>
  <si>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</si>
  <si>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</si>
  <si>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</si>
  <si>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</si>
  <si>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</si>
  <si>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</si>
  <si>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</si>
  <si>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</si>
  <si>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</si>
  <si>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</si>
  <si>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</si>
  <si>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</si>
  <si>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</si>
  <si>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</si>
  <si>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</si>
  <si>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</si>
  <si>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</si>
  <si>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</si>
  <si>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</si>
  <si>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</si>
  <si>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</si>
  <si>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</si>
  <si>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</si>
  <si>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</si>
  <si>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</si>
  <si>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</si>
  <si>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</si>
  <si>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</si>
  <si>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</si>
  <si>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</si>
  <si>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</si>
  <si>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</si>
  <si>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</si>
  <si>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</si>
  <si>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</si>
  <si>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</si>
  <si>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</si>
  <si>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</si>
  <si>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</si>
  <si>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</si>
  <si>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</si>
  <si>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</si>
  <si>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</si>
  <si>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</si>
  <si>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</si>
  <si>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</si>
  <si>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</si>
  <si>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</si>
  <si>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</si>
  <si>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</si>
  <si>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</si>
  <si>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</si>
  <si>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</si>
  <si>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</si>
  <si>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</si>
  <si>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</si>
  <si>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</si>
  <si>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</si>
  <si>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</si>
  <si>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</si>
  <si>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</si>
  <si>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</si>
  <si>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</si>
  <si>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</si>
  <si>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</si>
  <si>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</si>
  <si>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</si>
  <si>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</si>
  <si>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</si>
  <si>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</si>
  <si>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</si>
  <si>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</si>
  <si>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</si>
  <si>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</si>
  <si>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</si>
  <si>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</si>
  <si>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</si>
  <si>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</si>
  <si>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</si>
  <si>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</si>
  <si>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</si>
  <si>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</si>
  <si>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</si>
  <si>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</si>
  <si>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</si>
  <si>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</si>
  <si>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</si>
  <si>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</si>
  <si>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</si>
  <si>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</si>
  <si>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</si>
  <si>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</si>
  <si>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</si>
  <si>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</si>
  <si>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</si>
  <si>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</si>
  <si>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</si>
  <si>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</si>
  <si>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</si>
  <si>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</si>
  <si>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</si>
  <si>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</si>
  <si>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</si>
  <si>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</si>
  <si>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</si>
  <si>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</si>
  <si>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</si>
  <si>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</si>
  <si>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</si>
  <si>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</si>
  <si>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</si>
  <si>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</si>
  <si>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</si>
  <si>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</si>
  <si>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</si>
  <si>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</si>
  <si>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</si>
  <si>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</si>
  <si>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</si>
  <si>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</si>
  <si>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</si>
  <si>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</si>
  <si>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</si>
  <si>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</si>
  <si>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</si>
  <si>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</si>
  <si>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</si>
  <si>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</si>
  <si>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</si>
  <si>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</si>
  <si>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</si>
  <si>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</si>
  <si>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</si>
  <si>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</si>
  <si>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</si>
  <si>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</si>
  <si>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</si>
  <si>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</si>
  <si>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</si>
  <si>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</si>
  <si>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</si>
  <si>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</si>
  <si>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</si>
  <si>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</si>
  <si>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</si>
  <si>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</si>
  <si>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</si>
  <si>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</si>
  <si>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</si>
  <si>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</si>
  <si>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</si>
  <si>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</si>
  <si>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</si>
  <si>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</si>
  <si>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</si>
  <si>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</si>
  <si>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</si>
  <si>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</si>
  <si>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</si>
  <si>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</si>
  <si>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</si>
  <si>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</si>
  <si>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</si>
  <si>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</si>
  <si>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</si>
  <si>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</si>
  <si>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</si>
  <si>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</si>
  <si>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</si>
  <si>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</si>
  <si>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</si>
  <si>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</si>
  <si>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</si>
  <si>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</si>
  <si>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</si>
  <si>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</si>
  <si>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</si>
  <si>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</si>
  <si>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</si>
  <si>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</si>
  <si>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</si>
  <si>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</si>
  <si>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</si>
  <si>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</si>
  <si>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</si>
  <si>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</si>
  <si>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</si>
  <si>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</si>
  <si>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</si>
  <si>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</si>
  <si>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</si>
  <si>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</si>
  <si>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</si>
  <si>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</si>
  <si>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</si>
  <si>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</si>
  <si>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</si>
  <si>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</si>
  <si>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</si>
  <si>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</si>
  <si>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</si>
  <si>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</si>
  <si>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</si>
  <si>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</si>
  <si>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</si>
  <si>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</si>
  <si>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</si>
  <si>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</si>
  <si>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</si>
  <si>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</si>
  <si>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</si>
  <si>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</si>
  <si>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</si>
  <si>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</si>
  <si>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</si>
  <si>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</si>
  <si>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</si>
  <si>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</si>
  <si>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</si>
  <si>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</si>
  <si>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</si>
  <si>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</si>
  <si>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</si>
  <si>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</si>
  <si>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</si>
  <si>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</si>
  <si>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</si>
  <si>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</si>
  <si>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</si>
  <si>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</si>
  <si>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</si>
  <si>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</si>
  <si>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</si>
  <si>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</si>
  <si>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</si>
  <si>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</si>
  <si>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</si>
  <si>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</si>
  <si>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</si>
  <si>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</si>
  <si>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</si>
  <si>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</si>
  <si>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</si>
  <si>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</si>
  <si>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</si>
  <si>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</si>
  <si>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</si>
  <si>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</si>
  <si>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</si>
  <si>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</si>
  <si>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</si>
  <si>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</si>
  <si>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</si>
  <si>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</si>
  <si>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</si>
  <si>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</si>
  <si>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</si>
  <si>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</si>
  <si>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</si>
  <si>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</si>
  <si>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</si>
  <si>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</si>
  <si>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</si>
  <si>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</si>
  <si>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</si>
  <si>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</si>
  <si>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</si>
  <si>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</si>
  <si>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</si>
  <si>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</si>
  <si>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</si>
  <si>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</si>
  <si>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</si>
  <si>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</si>
  <si>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</si>
  <si>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</si>
  <si>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</si>
  <si>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</si>
  <si>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</si>
  <si>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</si>
  <si>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</si>
  <si>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</si>
  <si>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</si>
  <si>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</si>
  <si>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</si>
  <si>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</si>
  <si>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</si>
  <si>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</si>
  <si>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</si>
  <si>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</si>
  <si>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</si>
  <si>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</si>
  <si>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</si>
  <si>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</si>
  <si>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</si>
  <si>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</si>
  <si>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</si>
  <si>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</si>
  <si>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</si>
  <si>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</si>
  <si>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</si>
  <si>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</si>
  <si>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</si>
  <si>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</si>
  <si>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</si>
  <si>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</si>
  <si>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</si>
  <si>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</si>
  <si>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</si>
  <si>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</si>
  <si>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</si>
  <si>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</si>
  <si>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</si>
  <si>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</si>
  <si>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</si>
  <si>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</si>
  <si>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</si>
  <si>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</si>
  <si>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</si>
  <si>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</si>
  <si>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</si>
  <si>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</si>
  <si>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</si>
  <si>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</si>
  <si>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</si>
  <si>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</si>
  <si>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</si>
  <si>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</si>
  <si>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</si>
  <si>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</si>
  <si>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</si>
  <si>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</si>
  <si>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</si>
  <si>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</si>
  <si>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</si>
  <si>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</si>
  <si>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</si>
  <si>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</si>
  <si>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</si>
  <si>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</si>
  <si>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</si>
  <si>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</si>
  <si>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</si>
  <si>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</si>
  <si>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</si>
  <si>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</si>
  <si>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</si>
  <si>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</si>
  <si>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</si>
  <si>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</si>
  <si>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</si>
  <si>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</si>
  <si>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</si>
  <si>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</si>
  <si>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</si>
  <si>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</si>
  <si>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</si>
  <si>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</si>
  <si>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</si>
  <si>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</si>
  <si>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</si>
  <si>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</si>
  <si>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</si>
  <si>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</si>
  <si>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</si>
  <si>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</si>
  <si>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</si>
  <si>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</si>
  <si>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</si>
  <si>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</si>
  <si>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</si>
  <si>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</si>
  <si>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</si>
  <si>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</si>
  <si>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</si>
  <si>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</si>
  <si>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</si>
  <si>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</si>
  <si>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</si>
  <si>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</si>
  <si>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</si>
  <si>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</si>
  <si>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</si>
  <si>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</si>
  <si>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</si>
  <si>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</si>
  <si>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</si>
  <si>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</si>
  <si>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</si>
  <si>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</si>
  <si>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</si>
  <si>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</si>
  <si>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</si>
  <si>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</si>
  <si>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</si>
  <si>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</si>
  <si>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</si>
  <si>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</si>
  <si>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</si>
  <si>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</si>
  <si>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</si>
  <si>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</si>
  <si>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</si>
  <si>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</si>
  <si>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</si>
  <si>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</si>
  <si>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</si>
  <si>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</si>
  <si>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</si>
  <si>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</si>
  <si>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</si>
  <si>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</si>
  <si>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</si>
  <si>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</si>
  <si>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</si>
  <si>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</si>
  <si>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</si>
  <si>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</si>
  <si>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</si>
  <si>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</si>
  <si>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</si>
  <si>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</si>
  <si>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</si>
  <si>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</si>
  <si>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</si>
  <si>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</si>
  <si>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</si>
  <si>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</si>
  <si>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</si>
  <si>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</si>
  <si>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</si>
  <si>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</si>
  <si>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</si>
  <si>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</si>
  <si>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</si>
  <si>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</si>
  <si>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</si>
  <si>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</si>
  <si>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</si>
  <si>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</si>
  <si>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</si>
  <si>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</si>
  <si>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</si>
  <si>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</si>
  <si>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</si>
  <si>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</si>
  <si>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</si>
  <si>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</si>
  <si>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</si>
  <si>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</si>
  <si>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</si>
  <si>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</si>
  <si>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</si>
  <si>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</si>
  <si>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</si>
  <si>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</si>
  <si>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</si>
  <si>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</si>
  <si>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</si>
  <si>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</si>
  <si>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</si>
  <si>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</si>
  <si>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</si>
  <si>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</si>
  <si>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</si>
  <si>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</si>
  <si>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</si>
  <si>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</si>
  <si>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</si>
  <si>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</si>
  <si>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</si>
  <si>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</si>
  <si>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</si>
  <si>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</si>
  <si>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</si>
  <si>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</si>
  <si>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</si>
  <si>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</si>
  <si>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</si>
  <si>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</si>
  <si>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</si>
  <si>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</si>
  <si>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</si>
  <si>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</si>
  <si>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</si>
  <si>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</si>
  <si>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</si>
  <si>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</si>
  <si>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</si>
  <si>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</si>
  <si>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</si>
  <si>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</si>
  <si>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</si>
  <si>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</si>
  <si>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</si>
  <si>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</si>
  <si>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</si>
  <si>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</si>
  <si>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</si>
  <si>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</si>
  <si>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</si>
  <si>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</si>
  <si>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</si>
  <si>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</si>
  <si>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</si>
  <si>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</si>
  <si>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</si>
  <si>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</si>
  <si>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</si>
  <si>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</si>
  <si>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</si>
  <si>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</si>
  <si>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</si>
  <si>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</si>
  <si>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</si>
  <si>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</si>
  <si>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</si>
  <si>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</si>
  <si>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</si>
  <si>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</si>
  <si>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</si>
  <si>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</si>
  <si>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</si>
  <si>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</si>
  <si>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</si>
  <si>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</si>
  <si>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</si>
  <si>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</si>
  <si>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</si>
  <si>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</si>
  <si>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</si>
  <si>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</si>
  <si>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</si>
  <si>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</si>
  <si>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</si>
  <si>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</si>
  <si>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</si>
  <si>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</si>
  <si>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</si>
  <si>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</si>
  <si>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</si>
  <si>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</si>
  <si>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</si>
  <si>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</si>
  <si>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</si>
  <si>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</si>
  <si>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</si>
  <si>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</si>
  <si>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</si>
  <si>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</si>
  <si>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</si>
  <si>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</si>
  <si>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</si>
  <si>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</si>
  <si>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</si>
  <si>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</si>
  <si>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</si>
  <si>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</si>
  <si>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</si>
  <si>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</si>
  <si>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</si>
  <si>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</si>
  <si>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</si>
  <si>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</si>
  <si>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</si>
  <si>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</si>
  <si>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</si>
  <si>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</si>
  <si>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</si>
  <si>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</si>
  <si>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</si>
  <si>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</si>
  <si>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</si>
  <si>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</si>
  <si>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</si>
  <si>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</si>
  <si>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</si>
  <si>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</si>
  <si>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</si>
  <si>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</si>
  <si>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</si>
  <si>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</si>
  <si>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</si>
  <si>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</si>
  <si>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</si>
  <si>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</si>
  <si>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</si>
  <si>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</si>
  <si>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</si>
  <si>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</si>
  <si>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</si>
  <si>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</si>
  <si>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</si>
  <si>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</si>
  <si>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</si>
  <si>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</si>
  <si>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</si>
  <si>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</si>
  <si>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</si>
  <si>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</si>
  <si>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</si>
  <si>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</si>
  <si>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</si>
  <si>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</si>
  <si>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</si>
  <si>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</si>
  <si>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</si>
  <si>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</si>
  <si>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</si>
  <si>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</si>
  <si>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</si>
  <si>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</si>
  <si>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</si>
  <si>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</si>
  <si>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</si>
  <si>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</si>
  <si>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</si>
  <si>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</si>
  <si>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</si>
  <si>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</si>
  <si>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</si>
  <si>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</si>
  <si>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</si>
  <si>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</si>
  <si>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</si>
  <si>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</si>
  <si>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</si>
  <si>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</si>
  <si>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</si>
  <si>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</si>
  <si>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</si>
  <si>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</si>
  <si>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</si>
  <si>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</si>
  <si>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</si>
  <si>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</si>
  <si>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</si>
  <si>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</si>
  <si>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</si>
  <si>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</si>
  <si>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</si>
  <si>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</si>
  <si>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</si>
  <si>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</si>
  <si>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</si>
  <si>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</si>
  <si>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</si>
  <si>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</si>
  <si>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</si>
  <si>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</si>
  <si>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</si>
  <si>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</si>
  <si>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</si>
  <si>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</si>
  <si>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</si>
  <si>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</si>
  <si>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</si>
  <si>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</si>
  <si>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</si>
  <si>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</si>
  <si>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</si>
  <si>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</si>
  <si>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</si>
  <si>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</si>
  <si>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</si>
  <si>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</si>
  <si>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</si>
  <si>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</si>
  <si>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</si>
  <si>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</si>
  <si>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</si>
  <si>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</si>
  <si>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</si>
  <si>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</si>
  <si>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</si>
  <si>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</si>
  <si>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</si>
  <si>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</si>
  <si>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</si>
  <si>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</si>
  <si>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</si>
  <si>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</si>
  <si>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</si>
  <si>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</si>
  <si>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</si>
  <si>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</si>
  <si>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</si>
  <si>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</si>
  <si>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</si>
  <si>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</si>
  <si>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</si>
  <si>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</si>
  <si>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</si>
  <si>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</si>
  <si>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</si>
  <si>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</si>
  <si>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</si>
  <si>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</si>
  <si>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</si>
  <si>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</si>
  <si>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</si>
  <si>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</si>
  <si>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</si>
  <si>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</si>
  <si>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</si>
  <si>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</si>
  <si>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</si>
  <si>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</si>
  <si>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</si>
  <si>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</si>
  <si>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</si>
  <si>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</si>
  <si>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</si>
  <si>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</si>
  <si>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</si>
  <si>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</si>
  <si>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</si>
  <si>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</si>
  <si>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</si>
  <si>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</si>
  <si>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</si>
  <si>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</si>
  <si>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</si>
  <si>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</si>
  <si>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</si>
  <si>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</si>
  <si>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</si>
  <si>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</si>
  <si>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</si>
  <si>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</si>
  <si>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</si>
  <si>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</si>
  <si>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</si>
  <si>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</si>
  <si>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</si>
  <si>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</si>
  <si>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</si>
  <si>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</si>
  <si>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</si>
  <si>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</si>
  <si>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</si>
  <si>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</si>
  <si>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</si>
  <si>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</si>
  <si>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</si>
  <si>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</si>
  <si>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</si>
  <si>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</si>
  <si>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</si>
  <si>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</si>
  <si>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</si>
  <si>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</si>
  <si>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</si>
  <si>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</si>
  <si>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</si>
  <si>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</si>
  <si>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</si>
  <si>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</si>
  <si>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</si>
  <si>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</si>
  <si>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</si>
  <si>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</si>
  <si>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</si>
  <si>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</si>
  <si>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</si>
  <si>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</si>
  <si>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</si>
  <si>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</si>
  <si>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</si>
  <si>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</si>
  <si>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</si>
  <si>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</si>
  <si>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</si>
  <si>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</si>
  <si>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</si>
  <si>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</si>
  <si>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</si>
  <si>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</si>
  <si>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</si>
  <si>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</si>
  <si>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</si>
  <si>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</si>
  <si>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</si>
  <si>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</si>
  <si>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</si>
  <si>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</si>
  <si>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</si>
  <si>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</si>
  <si>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</si>
  <si>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</si>
  <si>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</si>
  <si>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</si>
  <si>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</si>
  <si>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</si>
  <si>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</si>
  <si>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</si>
  <si>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</si>
  <si>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</si>
  <si>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</si>
  <si>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</si>
  <si>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</si>
  <si>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</si>
  <si>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</si>
  <si>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</si>
  <si>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</si>
  <si>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</si>
  <si>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</si>
  <si>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</si>
  <si>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</si>
  <si>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</si>
  <si>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</si>
  <si>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</si>
  <si>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</si>
  <si>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</si>
  <si>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</si>
  <si>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</si>
  <si>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</si>
  <si>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</si>
  <si>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</si>
  <si>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</si>
  <si>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</si>
  <si>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</si>
  <si>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</si>
  <si>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</si>
  <si>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</si>
  <si>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</si>
  <si>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</si>
  <si>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</si>
  <si>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</si>
  <si>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</si>
  <si>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</si>
  <si>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</si>
  <si>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</si>
  <si>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</si>
  <si>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</si>
  <si>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</si>
  <si>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</si>
  <si>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</si>
  <si>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</si>
  <si>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</si>
  <si>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</si>
  <si>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</si>
  <si>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</si>
  <si>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</si>
  <si>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</si>
  <si>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</si>
  <si>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</si>
  <si>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</si>
  <si>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</si>
  <si>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</si>
  <si>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</si>
  <si>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</si>
  <si>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</si>
  <si>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</si>
  <si>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</si>
  <si>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</si>
  <si>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</si>
  <si>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</si>
  <si>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</si>
  <si>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</si>
  <si>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</si>
  <si>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</si>
  <si>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</si>
  <si>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</si>
  <si>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</si>
  <si>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</si>
  <si>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</si>
  <si>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</si>
  <si>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</si>
  <si>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</si>
  <si>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</si>
  <si>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</si>
  <si>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</si>
  <si>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</si>
  <si>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</si>
  <si>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</si>
  <si>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</si>
  <si>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</si>
  <si>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</si>
  <si>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</si>
  <si>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</si>
  <si>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</si>
  <si>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</si>
  <si>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</si>
  <si>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</si>
  <si>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</si>
  <si>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</si>
  <si>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</si>
  <si>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</si>
  <si>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</si>
  <si>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</si>
  <si>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</si>
  <si>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</si>
  <si>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</si>
  <si>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</si>
  <si>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</si>
  <si>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</si>
  <si>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</si>
  <si>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</si>
  <si>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</si>
  <si>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</si>
  <si>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</si>
  <si>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</si>
  <si>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</si>
  <si>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</si>
  <si>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</si>
  <si>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</si>
  <si>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</si>
  <si>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</si>
  <si>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</si>
  <si>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</si>
  <si>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</si>
  <si>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</si>
  <si>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</si>
  <si>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</si>
  <si>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</si>
  <si>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</si>
  <si>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</si>
  <si>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</si>
  <si>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</si>
  <si>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</si>
  <si>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</si>
  <si>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</si>
  <si>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</si>
  <si>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</si>
  <si>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</si>
  <si>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</si>
  <si>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</si>
  <si>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</si>
  <si>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</si>
  <si>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</si>
  <si>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</si>
  <si>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</si>
  <si>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</si>
  <si>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</si>
  <si>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</si>
  <si>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</si>
  <si>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</si>
  <si>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</si>
  <si>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</si>
  <si>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</si>
  <si>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</si>
  <si>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</si>
  <si>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</si>
  <si>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</si>
  <si>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</si>
  <si>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</si>
  <si>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</si>
  <si>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</si>
  <si>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</si>
  <si>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</si>
  <si>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</si>
  <si>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</si>
  <si>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</si>
  <si>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</si>
  <si>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</si>
  <si>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</si>
  <si>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</si>
  <si>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</si>
  <si>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</si>
  <si>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</si>
  <si>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</si>
  <si>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</si>
  <si>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</si>
  <si>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</si>
  <si>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</si>
  <si>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</si>
  <si>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</si>
  <si>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</si>
  <si>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</si>
  <si>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</si>
  <si>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</si>
  <si>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</si>
  <si>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</si>
  <si>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</si>
  <si>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</si>
  <si>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</si>
  <si>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</si>
  <si>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</si>
  <si>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</si>
  <si>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</si>
  <si>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</si>
  <si>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</si>
  <si>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</si>
  <si>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</si>
  <si>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</si>
  <si>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</si>
  <si>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</si>
  <si>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</si>
  <si>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</si>
  <si>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</si>
  <si>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</si>
  <si>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</si>
  <si>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</si>
  <si>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</si>
  <si>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</si>
  <si>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</si>
  <si>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</si>
  <si>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</si>
  <si>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</si>
  <si>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</si>
  <si>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</si>
  <si>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</si>
  <si>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</si>
  <si>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</si>
  <si>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</si>
  <si>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</si>
  <si>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</si>
  <si>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</si>
  <si>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</si>
  <si>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</si>
  <si>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</si>
  <si>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</si>
  <si>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</si>
  <si>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</si>
  <si>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</si>
  <si>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</si>
  <si>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</si>
  <si>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</si>
  <si>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</si>
  <si>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</si>
  <si>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</si>
  <si>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</si>
  <si>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</si>
  <si>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</si>
  <si>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</si>
  <si>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</si>
  <si>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</si>
  <si>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</si>
  <si>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</si>
  <si>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</si>
  <si>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</si>
  <si>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</si>
  <si>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</si>
  <si>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</si>
  <si>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</si>
  <si>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</si>
  <si>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</si>
  <si>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</si>
  <si>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</si>
  <si>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</si>
  <si>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</si>
  <si>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</si>
  <si>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</si>
  <si>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</si>
  <si>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</si>
  <si>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</si>
  <si>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</si>
  <si>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</si>
  <si>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</si>
  <si>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</si>
  <si>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</si>
  <si>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</si>
  <si>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</si>
  <si>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</si>
  <si>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</si>
  <si>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</si>
  <si>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</si>
  <si>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</si>
  <si>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</si>
  <si>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</si>
  <si>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</si>
  <si>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</si>
  <si>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</si>
  <si>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</si>
  <si>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</si>
  <si>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</si>
  <si>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</si>
  <si>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</si>
  <si>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</si>
  <si>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</si>
  <si>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</si>
  <si>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</si>
  <si>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</si>
  <si>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</si>
  <si>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</si>
  <si>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</si>
  <si>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</si>
  <si>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</si>
  <si>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</si>
  <si>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</si>
  <si>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</si>
  <si>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</si>
  <si>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</si>
  <si>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</si>
  <si>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</si>
  <si>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</si>
  <si>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</si>
  <si>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</si>
  <si>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</si>
  <si>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</si>
  <si>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</si>
  <si>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</si>
  <si>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</si>
  <si>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</si>
  <si>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</si>
  <si>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</si>
  <si>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</si>
  <si>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</si>
  <si>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</si>
  <si>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</si>
  <si>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</si>
  <si>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</si>
  <si>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</si>
  <si>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</si>
  <si>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</si>
  <si>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</si>
  <si>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</si>
  <si>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</si>
  <si>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</si>
  <si>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</si>
  <si>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</si>
  <si>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</si>
  <si>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</si>
  <si>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</si>
  <si>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</si>
  <si>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</si>
  <si>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</si>
  <si>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</si>
  <si>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</si>
  <si>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</si>
  <si>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</si>
  <si>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</si>
  <si>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</si>
  <si>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</si>
  <si>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</si>
  <si>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</si>
  <si>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</si>
  <si>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</si>
  <si>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</si>
  <si>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</si>
  <si>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</si>
  <si>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</si>
  <si>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</si>
  <si>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</si>
  <si>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</si>
  <si>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</si>
  <si>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</si>
  <si>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</si>
  <si>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</si>
  <si>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</si>
  <si>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</si>
  <si>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</si>
  <si>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</si>
  <si>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</si>
  <si>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</si>
  <si>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</si>
  <si>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</si>
  <si>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</si>
  <si>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</si>
  <si>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</si>
  <si>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</si>
  <si>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</si>
  <si>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</si>
  <si>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</si>
  <si>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</si>
  <si>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</si>
  <si>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</si>
  <si>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</si>
  <si>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</si>
  <si>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</si>
  <si>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</si>
  <si>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</si>
  <si>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</si>
  <si>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</si>
  <si>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</si>
  <si>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</si>
  <si>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</si>
  <si>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</si>
  <si>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</si>
  <si>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</si>
  <si>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</si>
  <si>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</si>
  <si>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</si>
  <si>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</si>
  <si>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</si>
  <si>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</si>
  <si>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</si>
  <si>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</si>
  <si>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</si>
  <si>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</si>
  <si>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</si>
  <si>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</si>
  <si>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</si>
  <si>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</si>
  <si>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</si>
  <si>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</si>
  <si>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</si>
  <si>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</si>
  <si>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</si>
  <si>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</si>
  <si>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</si>
  <si>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</si>
  <si>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</si>
  <si>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</si>
  <si>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</si>
  <si>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</si>
  <si>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</si>
  <si>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</si>
  <si>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</si>
  <si>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</si>
  <si>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</si>
  <si>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</si>
  <si>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</si>
  <si>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</si>
  <si>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</si>
  <si>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</si>
  <si>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</si>
  <si>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</si>
  <si>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</si>
  <si>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</si>
  <si>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</si>
  <si>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</si>
  <si>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</si>
  <si>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</si>
  <si>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</si>
  <si>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</si>
  <si>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</si>
  <si>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</si>
  <si>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</si>
  <si>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</si>
  <si>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</si>
  <si>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</si>
  <si>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</si>
  <si>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</si>
  <si>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</si>
  <si>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</si>
  <si>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</si>
  <si>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</si>
  <si>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</si>
  <si>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</si>
  <si>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</si>
  <si>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</si>
  <si>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</si>
  <si>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</si>
  <si>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</si>
  <si>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</si>
  <si>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</si>
  <si>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</si>
  <si>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</si>
  <si>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</si>
  <si>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</si>
  <si>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</si>
  <si>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</si>
  <si>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</si>
  <si>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</si>
  <si>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</si>
  <si>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</si>
  <si>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</si>
  <si>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</si>
  <si>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</si>
  <si>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</si>
  <si>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</si>
  <si>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</si>
  <si>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</si>
  <si>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</si>
  <si>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</si>
  <si>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</si>
  <si>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</si>
  <si>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</si>
  <si>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</si>
  <si>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</si>
  <si>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</si>
  <si>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</si>
  <si>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</si>
  <si>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</si>
  <si>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</si>
  <si>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</si>
  <si>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</si>
  <si>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</si>
  <si>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</si>
  <si>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</si>
  <si>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</si>
  <si>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</si>
  <si>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</si>
  <si>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</si>
  <si>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</si>
  <si>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</si>
  <si>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</si>
  <si>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</si>
  <si>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</si>
  <si>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</si>
  <si>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</si>
  <si>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</si>
  <si>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</si>
  <si>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</si>
  <si>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</si>
  <si>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</si>
  <si>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</si>
  <si>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</si>
  <si>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</si>
  <si>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</si>
  <si>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</si>
  <si>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</si>
  <si>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</si>
  <si>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</si>
  <si>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</si>
  <si>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</si>
  <si>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</si>
  <si>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</si>
  <si>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</si>
  <si>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</si>
  <si>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</si>
  <si>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</si>
  <si>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</si>
  <si>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</si>
  <si>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</si>
  <si>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</si>
  <si>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</si>
  <si>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</si>
  <si>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</si>
  <si>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</si>
  <si>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</si>
  <si>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</si>
  <si>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</si>
  <si>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</si>
  <si>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</si>
  <si>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</si>
  <si>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</si>
  <si>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</si>
  <si>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</si>
  <si>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</si>
  <si>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</si>
  <si>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</si>
  <si>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</si>
  <si>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</si>
  <si>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</si>
  <si>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</si>
  <si>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</si>
  <si>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</si>
  <si>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</si>
  <si>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</si>
  <si>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</si>
  <si>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</si>
  <si>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</si>
  <si>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</si>
  <si>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</si>
  <si>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</si>
  <si>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</si>
  <si>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</si>
  <si>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</si>
  <si>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</si>
  <si>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</si>
  <si>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</si>
  <si>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</si>
  <si>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</si>
  <si>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</si>
  <si>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</si>
  <si>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</si>
  <si>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</si>
  <si>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</si>
  <si>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</si>
  <si>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</si>
  <si>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</si>
  <si>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</si>
  <si>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</si>
  <si>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</si>
  <si>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</si>
  <si>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</si>
  <si>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</si>
  <si>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</si>
  <si>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</si>
  <si>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</si>
  <si>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</si>
  <si>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</si>
  <si>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</si>
  <si>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</si>
  <si>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</si>
  <si>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</si>
  <si>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</si>
  <si>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</si>
  <si>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</si>
  <si>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</si>
  <si>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</si>
  <si>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</si>
  <si>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</si>
  <si>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</si>
  <si>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</si>
  <si>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</si>
  <si>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</si>
  <si>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</si>
  <si>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</si>
  <si>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</si>
  <si>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</si>
  <si>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</si>
  <si>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</si>
  <si>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</si>
  <si>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</si>
  <si>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</si>
  <si>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</si>
  <si>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</si>
  <si>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</si>
  <si>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</si>
  <si>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</si>
  <si>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</si>
  <si>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</si>
  <si>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</si>
  <si>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</si>
  <si>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</si>
  <si>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</si>
  <si>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</si>
  <si>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</si>
  <si>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</si>
  <si>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</si>
  <si>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</si>
  <si>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</si>
  <si>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</si>
  <si>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</si>
  <si>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</si>
  <si>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</si>
  <si>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</si>
  <si>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</si>
  <si>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</si>
  <si>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</si>
  <si>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</si>
  <si>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</si>
  <si>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</si>
  <si>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</si>
  <si>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</si>
  <si>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</si>
  <si>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</si>
  <si>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</si>
  <si>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</si>
  <si>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</si>
  <si>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</si>
  <si>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</si>
  <si>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</si>
  <si>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</si>
  <si>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</si>
  <si>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</si>
  <si>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</si>
  <si>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</si>
  <si>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</si>
  <si>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</si>
  <si>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</si>
  <si>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</si>
  <si>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</si>
  <si>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</si>
  <si>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</si>
  <si>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</si>
  <si>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</si>
  <si>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</si>
  <si>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</si>
  <si>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</si>
  <si>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</si>
  <si>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</si>
  <si>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</si>
  <si>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</si>
  <si>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</si>
  <si>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</si>
  <si>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</si>
  <si>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</si>
  <si>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</si>
  <si>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</si>
  <si>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</si>
  <si>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</si>
  <si>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</si>
  <si>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</si>
  <si>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</si>
  <si>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</si>
  <si>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</si>
  <si>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</si>
  <si>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</si>
  <si>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</si>
  <si>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</si>
  <si>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</si>
  <si>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</si>
  <si>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</si>
  <si>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</si>
  <si>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</si>
  <si>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</si>
  <si>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</si>
  <si>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</si>
  <si>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</si>
  <si>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</si>
  <si>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</si>
  <si>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</si>
  <si>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</si>
  <si>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</si>
  <si>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</si>
  <si>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</si>
  <si>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</si>
  <si>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</si>
  <si>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</si>
  <si>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</si>
  <si>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</si>
  <si>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</si>
  <si>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</si>
  <si>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</si>
  <si>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</si>
  <si>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</si>
  <si>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</si>
  <si>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</si>
  <si>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</si>
  <si>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</si>
  <si>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</si>
  <si>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</si>
  <si>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</si>
  <si>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</si>
  <si>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</si>
  <si>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</si>
  <si>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</si>
  <si>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</si>
  <si>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</si>
  <si>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</si>
  <si>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</si>
  <si>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</si>
  <si>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</si>
  <si>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</si>
  <si>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</si>
  <si>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</si>
  <si>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</si>
  <si>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</si>
  <si>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</si>
  <si>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</si>
  <si>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</si>
  <si>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</si>
  <si>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</si>
  <si>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</si>
  <si>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</si>
  <si>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</si>
  <si>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</si>
  <si>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</si>
  <si>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</si>
  <si>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</si>
  <si>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</si>
  <si>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</si>
  <si>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</si>
  <si>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</si>
  <si>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</si>
  <si>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</si>
  <si>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</si>
  <si>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</si>
  <si>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</si>
  <si>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</si>
  <si>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</si>
  <si>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</si>
  <si>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</si>
  <si>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</si>
  <si>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</si>
  <si>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</si>
  <si>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</si>
  <si>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</si>
  <si>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</si>
  <si>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</si>
  <si>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</si>
  <si>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</si>
  <si>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</si>
  <si>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</si>
  <si>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</si>
  <si>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</si>
  <si>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</si>
  <si>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</si>
  <si>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</si>
  <si>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</si>
  <si>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</si>
  <si>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</si>
  <si>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</si>
  <si>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</si>
  <si>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</si>
  <si>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</si>
  <si>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</si>
  <si>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</si>
  <si>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</si>
  <si>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</si>
  <si>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</si>
  <si>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</si>
  <si>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</si>
  <si>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</si>
  <si>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</si>
  <si>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</si>
  <si>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</si>
  <si>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</si>
  <si>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</si>
  <si>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</si>
  <si>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</si>
  <si>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</si>
  <si>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</si>
  <si>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</si>
  <si>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</si>
  <si>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</si>
  <si>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</si>
  <si>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</si>
  <si>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</si>
  <si>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</si>
  <si>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</si>
  <si>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</si>
  <si>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</si>
  <si>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</si>
  <si>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</si>
  <si>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</si>
  <si>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</si>
  <si>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</si>
  <si>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</si>
  <si>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</si>
  <si>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</si>
  <si>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</si>
  <si>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</si>
  <si>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</si>
  <si>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</si>
  <si>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</si>
  <si>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</si>
  <si>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</si>
  <si>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</si>
  <si>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</si>
  <si>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</si>
  <si>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</si>
  <si>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</si>
  <si>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</si>
  <si>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</si>
  <si>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</si>
  <si>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</si>
  <si>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</si>
  <si>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</si>
  <si>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</si>
  <si>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</si>
  <si>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</si>
  <si>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</si>
  <si>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</si>
  <si>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</si>
  <si>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</si>
  <si>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</si>
  <si>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</si>
  <si>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</si>
  <si>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</si>
  <si>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</si>
  <si>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</si>
  <si>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</si>
  <si>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</si>
  <si>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</si>
  <si>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</si>
  <si>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</si>
  <si>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</si>
  <si>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</si>
  <si>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</si>
  <si>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</si>
  <si>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</si>
  <si>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</si>
  <si>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</si>
  <si>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</si>
  <si>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</si>
  <si>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</si>
  <si>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</si>
  <si>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</si>
  <si>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</si>
  <si>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</si>
  <si>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</si>
  <si>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</si>
  <si>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</si>
  <si>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</si>
  <si>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</si>
  <si>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</si>
  <si>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</si>
  <si>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</si>
  <si>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</si>
  <si>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</si>
  <si>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</si>
  <si>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</si>
  <si>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</si>
  <si>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</si>
  <si>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</si>
  <si>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</si>
  <si>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</si>
  <si>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</si>
  <si>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</si>
  <si>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</si>
  <si>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</si>
  <si>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</si>
  <si>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</si>
  <si>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</si>
  <si>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</si>
  <si>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</si>
  <si>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</si>
  <si>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</si>
  <si>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</si>
  <si>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</si>
  <si>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</si>
  <si>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</si>
  <si>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</si>
  <si>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</si>
  <si>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</si>
  <si>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</si>
  <si>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</si>
  <si>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</si>
  <si>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</si>
  <si>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</si>
  <si>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</si>
  <si>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</si>
  <si>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</si>
  <si>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</si>
  <si>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</si>
  <si>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</si>
  <si>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</si>
  <si>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</si>
  <si>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</si>
  <si>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</si>
  <si>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</si>
  <si>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</si>
  <si>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</si>
  <si>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</si>
  <si>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</si>
  <si>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</si>
  <si>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</si>
  <si>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</si>
  <si>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</si>
  <si>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</si>
  <si>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</si>
  <si>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</si>
  <si>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</si>
  <si>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</si>
  <si>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</si>
  <si>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</si>
  <si>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</si>
  <si>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</si>
  <si>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</si>
  <si>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</si>
  <si>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</si>
  <si>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</si>
  <si>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</si>
  <si>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</si>
  <si>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</si>
  <si>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</si>
  <si>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</si>
  <si>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</si>
  <si>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</si>
  <si>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</si>
  <si>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</si>
  <si>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</si>
  <si>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</si>
  <si>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</si>
  <si>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</si>
  <si>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</si>
  <si>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</si>
  <si>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</si>
  <si>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</si>
  <si>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</si>
  <si>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</si>
  <si>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</si>
  <si>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</si>
  <si>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</si>
  <si>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</si>
  <si>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</si>
  <si>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</si>
  <si>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</si>
  <si>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</si>
  <si>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</si>
  <si>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</si>
  <si>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</si>
  <si>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</si>
  <si>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</si>
  <si>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</si>
  <si>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</si>
  <si>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</si>
  <si>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</si>
  <si>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</si>
  <si>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</si>
  <si>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</si>
  <si>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</si>
  <si>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</si>
  <si>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</si>
  <si>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</si>
  <si>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</si>
  <si>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</si>
  <si>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</si>
  <si>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</si>
  <si>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</si>
  <si>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</si>
  <si>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</si>
  <si>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</si>
  <si>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</si>
  <si>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</si>
  <si>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</si>
  <si>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</si>
  <si>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</si>
  <si>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</si>
  <si>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</si>
  <si>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</si>
  <si>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</si>
  <si>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</si>
  <si>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</si>
  <si>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</si>
  <si>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</si>
  <si>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</si>
  <si>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</si>
  <si>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</si>
  <si>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</si>
  <si>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</si>
  <si>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</si>
  <si>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</si>
  <si>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</si>
  <si>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</si>
  <si>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</si>
  <si>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</si>
  <si>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</si>
  <si>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</si>
  <si>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</si>
  <si>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</si>
  <si>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</si>
  <si>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</si>
  <si>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</si>
  <si>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</si>
  <si>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</si>
  <si>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</si>
  <si>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</si>
  <si>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</si>
  <si>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</si>
  <si>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</si>
  <si>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</si>
  <si>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</si>
  <si>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</si>
  <si>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</si>
  <si>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</si>
  <si>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</si>
  <si>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</si>
  <si>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</si>
  <si>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</si>
  <si>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</si>
  <si>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</si>
  <si>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</si>
  <si>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</si>
  <si>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</si>
  <si>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</si>
  <si>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</si>
  <si>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</si>
  <si>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</si>
  <si>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</si>
  <si>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</si>
  <si>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</si>
  <si>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</si>
  <si>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</si>
  <si>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</si>
  <si>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</si>
  <si>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</si>
  <si>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</si>
  <si>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</si>
  <si>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</si>
  <si>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</si>
  <si>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</si>
  <si>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</si>
  <si>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</si>
  <si>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</si>
  <si>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</si>
  <si>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</si>
  <si>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</si>
  <si>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</si>
  <si>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</si>
  <si>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</si>
  <si>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</si>
  <si>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</si>
  <si>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</si>
  <si>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</si>
  <si>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</si>
  <si>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</si>
  <si>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</si>
  <si>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</si>
  <si>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</si>
  <si>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</si>
  <si>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</si>
  <si>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</si>
  <si>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</si>
  <si>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</si>
  <si>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</si>
  <si>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</si>
  <si>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</si>
  <si>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</si>
  <si>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</si>
  <si>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</si>
  <si>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</si>
  <si>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</si>
  <si>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</si>
  <si>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</si>
  <si>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</si>
  <si>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</si>
  <si>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</si>
  <si>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</si>
  <si>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</si>
  <si>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</si>
  <si>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</si>
  <si>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</si>
  <si>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</si>
  <si>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</si>
  <si>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</si>
  <si>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</si>
  <si>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</si>
  <si>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</si>
  <si>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</si>
  <si>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</si>
  <si>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</si>
  <si>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</si>
  <si>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</si>
  <si>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</si>
  <si>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</si>
  <si>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</si>
  <si>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</si>
  <si>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</si>
  <si>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</si>
  <si>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</si>
  <si>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</si>
  <si>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</si>
  <si>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</si>
  <si>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</si>
  <si>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</si>
  <si>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</si>
  <si>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</si>
  <si>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</si>
  <si>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</si>
  <si>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</si>
  <si>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</si>
  <si>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</si>
  <si>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</si>
  <si>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</si>
  <si>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</si>
  <si>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</si>
  <si>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</si>
  <si>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</si>
  <si>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</si>
  <si>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</si>
  <si>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</si>
  <si>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</si>
  <si>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</si>
  <si>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</si>
  <si>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</si>
  <si>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</si>
  <si>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</si>
  <si>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</si>
  <si>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</si>
  <si>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</si>
  <si>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</si>
  <si>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</si>
  <si>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</si>
  <si>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</si>
  <si>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</si>
  <si>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</si>
  <si>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</si>
  <si>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</si>
  <si>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</si>
  <si>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</si>
  <si>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</si>
  <si>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</si>
  <si>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</si>
  <si>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</si>
  <si>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</si>
  <si>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</si>
  <si>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</si>
  <si>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</si>
  <si>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</si>
  <si>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</si>
  <si>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</si>
  <si>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</si>
  <si>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</si>
  <si>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</si>
  <si>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</si>
  <si>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</si>
  <si>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</si>
  <si>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</si>
  <si>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</si>
  <si>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</si>
  <si>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</si>
  <si>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</si>
  <si>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</si>
  <si>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</si>
  <si>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</si>
  <si>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</si>
  <si>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</si>
  <si>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</si>
  <si>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</si>
  <si>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</si>
  <si>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</si>
  <si>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</si>
  <si>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</si>
  <si>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</si>
  <si>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</si>
  <si>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</si>
  <si>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</si>
  <si>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</si>
  <si>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</si>
  <si>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</si>
  <si>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</si>
  <si>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</si>
  <si>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</si>
  <si>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</si>
  <si>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</si>
  <si>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</si>
  <si>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</si>
  <si>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</si>
  <si>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</si>
  <si>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</si>
  <si>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</si>
  <si>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</si>
  <si>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</si>
  <si>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</si>
  <si>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</si>
  <si>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</si>
  <si>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</si>
  <si>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</si>
  <si>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</si>
  <si>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</si>
  <si>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</si>
  <si>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</si>
  <si>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</si>
  <si>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</si>
  <si>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</si>
  <si>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</si>
  <si>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</si>
  <si>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</si>
  <si>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</si>
  <si>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</si>
  <si>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</si>
  <si>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</si>
  <si>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</si>
  <si>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</si>
  <si>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</si>
  <si>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</si>
  <si>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</si>
  <si>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</si>
  <si>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</si>
  <si>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</si>
  <si>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</si>
  <si>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</si>
  <si>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</si>
  <si>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</si>
  <si>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</si>
  <si>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</si>
  <si>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</si>
  <si>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</si>
  <si>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</si>
  <si>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</si>
  <si>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</si>
  <si>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</si>
  <si>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</si>
  <si>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</si>
  <si>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</si>
  <si>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</si>
  <si>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</si>
  <si>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</si>
  <si>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</si>
  <si>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</si>
  <si>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</si>
  <si>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</si>
  <si>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</si>
  <si>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</si>
  <si>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</si>
  <si>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</si>
  <si>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</si>
  <si>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</si>
  <si>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</si>
  <si>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</si>
  <si>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</si>
  <si>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</si>
  <si>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</si>
  <si>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</si>
  <si>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</si>
  <si>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</si>
  <si>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</si>
  <si>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</si>
  <si>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</si>
  <si>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</si>
  <si>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</si>
  <si>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</si>
  <si>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</si>
  <si>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</si>
  <si>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</si>
  <si>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</si>
  <si>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</si>
  <si>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</si>
  <si>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</si>
  <si>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</si>
  <si>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</si>
  <si>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</si>
  <si>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</si>
  <si>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</si>
  <si>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</si>
  <si>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</si>
  <si>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</si>
  <si>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</si>
  <si>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</si>
  <si>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</si>
  <si>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</si>
  <si>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</si>
  <si>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</si>
  <si>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</si>
  <si>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</si>
  <si>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</si>
  <si>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</si>
  <si>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</si>
  <si>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</si>
  <si>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</si>
  <si>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</si>
  <si>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</si>
  <si>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</si>
  <si>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</si>
  <si>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</si>
  <si>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</si>
  <si>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</si>
  <si>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</si>
  <si>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</si>
  <si>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</si>
  <si>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</si>
  <si>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</si>
  <si>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</si>
  <si>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</si>
  <si>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</si>
  <si>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</si>
  <si>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</si>
  <si>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</si>
  <si>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</si>
  <si>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</si>
  <si>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</si>
  <si>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</si>
  <si>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</si>
  <si>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</si>
  <si>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</si>
  <si>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</si>
  <si>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</si>
  <si>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</si>
  <si>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</si>
  <si>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</si>
  <si>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</si>
  <si>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</si>
  <si>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</si>
  <si>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</si>
  <si>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</si>
  <si>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</si>
  <si>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</si>
  <si>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</si>
  <si>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</si>
  <si>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</si>
  <si>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</si>
  <si>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</si>
  <si>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</si>
  <si>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</si>
  <si>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</si>
  <si>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</si>
  <si>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</si>
  <si>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</si>
  <si>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</si>
  <si>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</si>
  <si>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</si>
  <si>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</si>
  <si>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</si>
  <si>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</si>
  <si>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</si>
  <si>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</si>
  <si>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</si>
  <si>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</si>
  <si>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</si>
  <si>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</si>
  <si>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</si>
  <si>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</si>
  <si>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</si>
  <si>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</si>
  <si>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</si>
  <si>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</si>
  <si>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</si>
  <si>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</si>
  <si>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</si>
  <si>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</si>
  <si>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</si>
  <si>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</si>
  <si>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</si>
  <si>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</si>
  <si>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</si>
  <si>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</si>
  <si>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</si>
  <si>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</si>
  <si>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</si>
  <si>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</si>
  <si>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</si>
  <si>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</si>
  <si>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</si>
  <si>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</si>
  <si>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</si>
  <si>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</si>
  <si>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</si>
  <si>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</si>
  <si>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</si>
  <si>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</si>
  <si>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</si>
  <si>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</si>
  <si>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</si>
  <si>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</si>
  <si>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</si>
  <si>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</si>
  <si>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</si>
  <si>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</si>
  <si>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</si>
  <si>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</si>
  <si>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</si>
  <si>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</si>
  <si>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</si>
  <si>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</si>
  <si>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</si>
  <si>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</si>
  <si>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</si>
  <si>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</si>
  <si>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</si>
  <si>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</si>
  <si>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</si>
  <si>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</si>
  <si>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</si>
  <si>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</si>
  <si>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</si>
  <si>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</si>
  <si>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</si>
  <si>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</si>
  <si>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</si>
  <si>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</si>
  <si>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</si>
  <si>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</si>
  <si>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</si>
  <si>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</si>
  <si>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</si>
  <si>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</si>
  <si>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</si>
  <si>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</si>
  <si>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</si>
  <si>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</si>
  <si>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</si>
  <si>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</si>
  <si>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</si>
  <si>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</si>
  <si>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</si>
  <si>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</si>
  <si>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</si>
  <si>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</si>
  <si>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</si>
  <si>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</si>
  <si>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</si>
  <si>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</si>
  <si>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</si>
  <si>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</si>
  <si>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</si>
  <si>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</si>
  <si>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</si>
  <si>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</si>
  <si>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</si>
  <si>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</si>
  <si>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</si>
  <si>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</si>
  <si>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</si>
  <si>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</si>
  <si>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</si>
  <si>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</si>
  <si>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</si>
  <si>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</si>
  <si>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</si>
  <si>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</si>
  <si>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</si>
  <si>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</si>
  <si>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</si>
  <si>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</si>
  <si>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</si>
  <si>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</si>
  <si>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</si>
  <si>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</si>
  <si>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</si>
  <si>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</si>
  <si>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</si>
  <si>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</si>
  <si>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</si>
  <si>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</si>
  <si>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</si>
  <si>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</si>
  <si>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</si>
  <si>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</si>
  <si>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</si>
  <si>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</si>
  <si>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</si>
  <si>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</si>
  <si>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</si>
  <si>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</si>
  <si>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</si>
  <si>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</si>
  <si>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</si>
  <si>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</si>
  <si>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</si>
  <si>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</si>
  <si>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</si>
  <si>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</si>
  <si>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</si>
  <si>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</si>
  <si>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</si>
  <si>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</si>
  <si>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</si>
  <si>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</si>
  <si>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</si>
  <si>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</si>
  <si>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</si>
  <si>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</si>
  <si>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</si>
  <si>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</si>
  <si>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</si>
  <si>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</si>
  <si>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</si>
  <si>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</si>
  <si>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</si>
  <si>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</si>
  <si>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</si>
  <si>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</si>
  <si>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</si>
  <si>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</si>
  <si>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</si>
  <si>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</si>
  <si>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</si>
  <si>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</si>
  <si>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</si>
  <si>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</si>
  <si>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</si>
  <si>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</si>
  <si>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</si>
  <si>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</si>
  <si>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</si>
  <si>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</si>
  <si>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</si>
  <si>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</si>
  <si>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</si>
  <si>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</si>
  <si>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</si>
  <si>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</si>
  <si>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</si>
  <si>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</si>
  <si>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</si>
  <si>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</si>
  <si>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</si>
  <si>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</si>
  <si>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</si>
  <si>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</si>
  <si>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</si>
  <si>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</si>
  <si>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</si>
  <si>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</si>
  <si>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</si>
  <si>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</si>
  <si>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</si>
  <si>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</si>
  <si>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</si>
  <si>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</si>
  <si>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</si>
  <si>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</si>
  <si>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</si>
  <si>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</si>
  <si>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</si>
  <si>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</si>
  <si>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</si>
  <si>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</si>
  <si>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</si>
  <si>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</si>
  <si>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</si>
  <si>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</si>
  <si>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</si>
  <si>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</si>
  <si>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</si>
  <si>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</si>
  <si>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</si>
  <si>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</si>
  <si>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</si>
  <si>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</si>
  <si>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</si>
  <si>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</si>
  <si>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</si>
  <si>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</si>
  <si>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</si>
  <si>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</si>
  <si>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</si>
  <si>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</si>
  <si>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</si>
  <si>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</si>
  <si>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</si>
  <si>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</si>
  <si>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</si>
  <si>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</si>
  <si>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</si>
  <si>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</si>
  <si>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</si>
  <si>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</si>
  <si>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</si>
  <si>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</si>
  <si>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</si>
  <si>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</si>
  <si>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</si>
  <si>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</si>
  <si>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</si>
  <si>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</si>
  <si>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</si>
  <si>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</si>
  <si>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</si>
  <si>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</si>
  <si>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</si>
  <si>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</si>
  <si>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</si>
  <si>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</si>
  <si>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</si>
  <si>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</si>
  <si>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</si>
  <si>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</si>
  <si>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</si>
  <si>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</si>
  <si>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</si>
  <si>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</si>
  <si>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</si>
  <si>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</si>
  <si>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</si>
  <si>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</si>
  <si>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</si>
  <si>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</si>
  <si>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</si>
  <si>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</si>
  <si>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</si>
  <si>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</si>
  <si>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</si>
  <si>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</si>
  <si>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</si>
  <si>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</si>
  <si>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</si>
  <si>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</si>
  <si>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</si>
  <si>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</si>
  <si>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</si>
  <si>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</si>
  <si>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</si>
  <si>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</si>
  <si>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</si>
  <si>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</si>
  <si>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</si>
  <si>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</si>
  <si>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</si>
  <si>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</si>
  <si>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</si>
  <si>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</si>
  <si>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</si>
  <si>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</si>
  <si>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</si>
  <si>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</si>
  <si>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</si>
  <si>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</si>
  <si>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</si>
  <si>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</si>
  <si>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</si>
  <si>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</si>
  <si>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</si>
  <si>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</si>
  <si>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</si>
  <si>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</si>
  <si>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</si>
  <si>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</si>
  <si>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</si>
  <si>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</si>
  <si>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</si>
  <si>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</si>
  <si>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</si>
  <si>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</si>
  <si>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</si>
  <si>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</si>
  <si>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</si>
  <si>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</si>
  <si>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</si>
  <si>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</si>
  <si>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</si>
  <si>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</si>
  <si>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</si>
  <si>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</si>
  <si>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</si>
  <si>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</si>
  <si>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</si>
  <si>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</si>
  <si>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</si>
  <si>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</si>
  <si>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</si>
  <si>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</si>
  <si>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</si>
  <si>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</si>
  <si>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</si>
  <si>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</si>
  <si>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</si>
  <si>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</si>
  <si>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</si>
  <si>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</si>
  <si>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</si>
  <si>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</si>
  <si>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</si>
  <si>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</si>
  <si>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</si>
  <si>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</si>
  <si>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</si>
  <si>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</si>
  <si>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</si>
  <si>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</si>
  <si>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</si>
  <si>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</si>
  <si>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</si>
  <si>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</si>
  <si>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</si>
  <si>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</si>
  <si>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</si>
  <si>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</si>
  <si>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</si>
  <si>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</si>
  <si>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</si>
  <si>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</si>
  <si>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</si>
  <si>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</si>
  <si>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</si>
  <si>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</si>
  <si>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</si>
  <si>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</si>
  <si>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</si>
  <si>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</si>
  <si>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</si>
  <si>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</si>
  <si>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</si>
  <si>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</si>
  <si>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</si>
  <si>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</si>
  <si>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</si>
  <si>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</si>
  <si>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</si>
  <si>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</si>
  <si>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</si>
  <si>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</si>
  <si>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</si>
  <si>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</si>
  <si>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</si>
  <si>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</si>
  <si>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</si>
  <si>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</si>
  <si>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</si>
  <si>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</si>
  <si>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</si>
  <si>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</si>
  <si>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</si>
  <si>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</si>
  <si>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</si>
  <si>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</si>
  <si>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</si>
  <si>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</si>
  <si>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</si>
  <si>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</si>
  <si>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</si>
  <si>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</si>
  <si>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</si>
  <si>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</si>
  <si>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</si>
  <si>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</si>
  <si>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</si>
  <si>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</si>
  <si>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</si>
  <si>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</si>
  <si>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</si>
  <si>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</si>
  <si>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</si>
  <si>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</si>
  <si>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</si>
  <si>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</si>
  <si>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</si>
  <si>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</si>
  <si>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</si>
  <si>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</si>
  <si>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</si>
  <si>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</si>
  <si>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</si>
  <si>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</si>
  <si>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</si>
  <si>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</si>
  <si>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</si>
  <si>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</si>
  <si>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</si>
  <si>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</si>
  <si>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</si>
  <si>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</si>
  <si>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</si>
  <si>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</si>
  <si>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</si>
  <si>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</si>
  <si>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</si>
  <si>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</si>
  <si>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</si>
  <si>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</si>
  <si>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</si>
  <si>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</si>
  <si>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</si>
  <si>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</si>
  <si>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</si>
  <si>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</si>
  <si>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</si>
  <si>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</si>
  <si>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</si>
  <si>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</si>
  <si>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</si>
  <si>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</si>
  <si>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</si>
  <si>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</si>
  <si>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</si>
  <si>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</si>
  <si>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</si>
  <si>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</si>
  <si>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</si>
  <si>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</si>
  <si>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</si>
  <si>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</si>
  <si>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</si>
  <si>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</si>
  <si>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</si>
  <si>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</si>
  <si>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</si>
  <si>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</si>
  <si>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</si>
  <si>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</si>
  <si>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</si>
  <si>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</si>
  <si>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</si>
  <si>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</si>
  <si>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</si>
  <si>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</si>
  <si>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</si>
  <si>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</si>
  <si>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</si>
  <si>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</si>
  <si>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</si>
  <si>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</si>
  <si>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</si>
  <si>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</si>
  <si>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</si>
  <si>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</si>
  <si>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</si>
  <si>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</si>
  <si>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</si>
  <si>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</si>
  <si>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</si>
  <si>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</si>
  <si>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</si>
  <si>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</si>
  <si>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</si>
  <si>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</si>
  <si>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</si>
  <si>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</si>
  <si>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</si>
  <si>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</si>
  <si>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</si>
  <si>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</si>
  <si>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</si>
  <si>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</si>
  <si>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</si>
  <si>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</si>
  <si>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</si>
  <si>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</si>
  <si>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</si>
  <si>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</si>
  <si>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</si>
  <si>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</si>
  <si>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</si>
  <si>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</si>
  <si>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</si>
  <si>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</si>
  <si>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</si>
  <si>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</si>
  <si>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</si>
  <si>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</si>
  <si>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</si>
  <si>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</si>
  <si>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</si>
  <si>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</si>
  <si>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</si>
  <si>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</si>
  <si>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</si>
  <si>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</si>
  <si>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</si>
  <si>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</si>
  <si>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</si>
  <si>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</si>
  <si>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</si>
  <si>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</si>
  <si>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</si>
  <si>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</si>
  <si>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</si>
  <si>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</si>
  <si>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</si>
  <si>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</si>
  <si>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</si>
  <si>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</si>
  <si>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</si>
  <si>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</si>
  <si>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</si>
  <si>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</si>
  <si>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</si>
  <si>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</si>
  <si>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</si>
  <si>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</si>
  <si>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</si>
  <si>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</si>
  <si>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</si>
  <si>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</si>
  <si>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</si>
  <si>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</si>
  <si>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</si>
  <si>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</si>
  <si>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</si>
  <si>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</si>
  <si>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</si>
  <si>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</si>
  <si>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</si>
  <si>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</si>
  <si>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</si>
  <si>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</si>
  <si>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</si>
  <si>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</si>
  <si>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</si>
  <si>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</si>
  <si>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</si>
  <si>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</si>
  <si>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</si>
  <si>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</si>
  <si>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</si>
  <si>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</si>
  <si>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</si>
  <si>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</si>
  <si>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</si>
  <si>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</si>
  <si>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</si>
  <si>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</si>
  <si>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</si>
  <si>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</si>
  <si>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</si>
  <si>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</si>
  <si>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</si>
  <si>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</si>
  <si>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</si>
  <si>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</si>
  <si>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</si>
  <si>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</si>
  <si>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</si>
  <si>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</si>
  <si>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</si>
  <si>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</si>
  <si>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</si>
  <si>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</si>
  <si>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</si>
  <si>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</si>
  <si>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</si>
  <si>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</si>
  <si>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</si>
  <si>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</si>
  <si>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</si>
  <si>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</si>
  <si>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</si>
  <si>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</si>
  <si>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</si>
  <si>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</si>
  <si>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</si>
  <si>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</si>
  <si>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</si>
  <si>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</si>
  <si>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</si>
  <si>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</si>
  <si>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</si>
  <si>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</si>
  <si>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</si>
  <si>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</si>
  <si>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</si>
  <si>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</si>
  <si>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</si>
  <si>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</si>
  <si>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</si>
  <si>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</si>
  <si>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</si>
  <si>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</si>
  <si>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</si>
  <si>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</si>
  <si>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</si>
  <si>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</si>
  <si>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</si>
  <si>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</si>
  <si>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</si>
  <si>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</si>
  <si>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</si>
  <si>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</si>
  <si>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</si>
  <si>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</si>
  <si>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</si>
  <si>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</si>
  <si>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</si>
  <si>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</si>
  <si>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</si>
  <si>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</si>
  <si>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</si>
  <si>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</si>
  <si>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</si>
  <si>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</si>
  <si>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</si>
  <si>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</si>
  <si>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</si>
  <si>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</si>
  <si>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</si>
  <si>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</si>
  <si>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</si>
  <si>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</si>
  <si>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</si>
  <si>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</si>
  <si>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</si>
  <si>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</si>
  <si>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</si>
  <si>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</si>
  <si>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</si>
  <si>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</si>
  <si>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</si>
  <si>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</si>
  <si>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</si>
  <si>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</si>
  <si>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</si>
  <si>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</si>
  <si>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</si>
  <si>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</si>
  <si>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</si>
  <si>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</si>
  <si>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</si>
  <si>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</si>
  <si>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</si>
  <si>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</si>
  <si>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</si>
  <si>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</si>
  <si>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</si>
  <si>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</si>
  <si>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</si>
  <si>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</si>
  <si>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</si>
  <si>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</si>
  <si>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</si>
  <si>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</si>
  <si>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</si>
  <si>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</si>
  <si>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</si>
  <si>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</si>
  <si>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</si>
  <si>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</si>
  <si>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</si>
  <si>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</si>
  <si>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</si>
  <si>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</si>
  <si>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</si>
  <si>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</si>
  <si>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</si>
  <si>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</si>
  <si>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</si>
  <si>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</si>
  <si>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</si>
  <si>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</si>
  <si>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</si>
  <si>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</si>
  <si>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</si>
  <si>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</si>
  <si>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</si>
  <si>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</si>
  <si>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</si>
  <si>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</si>
  <si>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</si>
  <si>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</si>
  <si>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</si>
  <si>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</si>
  <si>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</si>
  <si>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</si>
  <si>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</si>
  <si>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</si>
  <si>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</si>
  <si>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</si>
  <si>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</si>
  <si>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</si>
  <si>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</si>
  <si>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</si>
  <si>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</si>
  <si>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</si>
  <si>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</si>
  <si>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</si>
  <si>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</si>
  <si>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</si>
  <si>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</si>
  <si>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</si>
  <si>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</si>
  <si>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</si>
  <si>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</si>
  <si>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</si>
  <si>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</si>
  <si>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</si>
  <si>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</si>
  <si>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</si>
  <si>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</si>
  <si>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</si>
  <si>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</si>
  <si>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</si>
  <si>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</si>
  <si>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</si>
  <si>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</si>
  <si>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</si>
  <si>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</si>
  <si>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</si>
  <si>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</si>
  <si>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</si>
  <si>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</si>
  <si>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</si>
  <si>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</si>
  <si>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</si>
  <si>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</si>
  <si>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</si>
  <si>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</si>
  <si>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</si>
  <si>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</si>
  <si>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</si>
  <si>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</si>
  <si>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</si>
  <si>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</si>
  <si>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</si>
  <si>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</si>
  <si>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</si>
  <si>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</si>
  <si>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</si>
  <si>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</si>
  <si>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</si>
  <si>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</si>
  <si>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</si>
  <si>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</si>
  <si>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</si>
  <si>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</si>
  <si>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</si>
  <si>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</si>
  <si>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</si>
  <si>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</si>
  <si>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</si>
  <si>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</si>
  <si>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</si>
  <si>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</si>
  <si>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</si>
  <si>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</si>
  <si>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</si>
  <si>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</si>
  <si>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</si>
  <si>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</si>
  <si>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</si>
  <si>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</si>
  <si>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</si>
  <si>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</si>
  <si>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</si>
  <si>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</si>
  <si>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</si>
  <si>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</si>
  <si>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</si>
  <si>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</si>
  <si>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</si>
  <si>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</si>
  <si>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</si>
  <si>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</si>
  <si>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</si>
  <si>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</si>
  <si>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</si>
  <si>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</si>
  <si>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</si>
  <si>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</si>
  <si>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</si>
  <si>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</si>
  <si>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</si>
  <si>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</si>
  <si>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</si>
  <si>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</si>
  <si>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</si>
  <si>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</si>
  <si>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</si>
  <si>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</si>
  <si>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</si>
  <si>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</si>
  <si>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</si>
  <si>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</si>
  <si>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</si>
  <si>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</si>
  <si>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</si>
  <si>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</si>
  <si>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</si>
  <si>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</si>
  <si>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</si>
  <si>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</si>
  <si>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</si>
  <si>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</si>
  <si>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</si>
  <si>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</si>
  <si>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</si>
  <si>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</si>
  <si>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</si>
  <si>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</si>
  <si>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</si>
  <si>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</si>
  <si>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</si>
  <si>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</si>
  <si>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</si>
  <si>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</si>
  <si>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</si>
  <si>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</si>
  <si>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</si>
  <si>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</si>
  <si>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</si>
  <si>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</si>
  <si>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</si>
  <si>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</si>
  <si>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</si>
  <si>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</si>
  <si>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</si>
  <si>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</si>
  <si>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</si>
  <si>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</si>
  <si>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</si>
  <si>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</si>
  <si>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</si>
  <si>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</si>
  <si>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</si>
  <si>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</si>
  <si>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</si>
  <si>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</si>
  <si>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</si>
  <si>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</si>
  <si>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</si>
  <si>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</si>
  <si>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</si>
  <si>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</si>
  <si>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</si>
  <si>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</si>
  <si>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</si>
  <si>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</si>
  <si>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</si>
  <si>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</si>
  <si>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</si>
  <si>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</si>
  <si>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</si>
  <si>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</si>
  <si>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</si>
  <si>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</si>
  <si>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</si>
  <si>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</si>
  <si>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</si>
  <si>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</si>
  <si>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</si>
  <si>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</si>
  <si>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</si>
  <si>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</si>
  <si>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</si>
  <si>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</si>
  <si>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</si>
  <si>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</si>
  <si>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</si>
  <si>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</si>
  <si>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</si>
  <si>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</si>
  <si>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</si>
  <si>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</si>
  <si>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</si>
  <si>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</si>
  <si>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</si>
  <si>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</si>
  <si>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</si>
  <si>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</si>
  <si>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</si>
  <si>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</si>
  <si>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</si>
  <si>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</si>
  <si>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</si>
  <si>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</si>
  <si>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</si>
  <si>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</si>
  <si>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</si>
  <si>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</si>
  <si>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</si>
  <si>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</si>
  <si>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</si>
  <si>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</si>
  <si>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</si>
  <si>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</si>
  <si>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</si>
  <si>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</si>
  <si>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</si>
  <si>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</si>
  <si>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</si>
  <si>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</si>
  <si>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</si>
  <si>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</si>
  <si>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</si>
  <si>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</si>
  <si>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</si>
  <si>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</si>
  <si>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</si>
  <si>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</si>
  <si>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</si>
  <si>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</si>
  <si>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</si>
  <si>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</si>
  <si>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</si>
  <si>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</si>
  <si>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</si>
  <si>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</si>
  <si>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</si>
  <si>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</si>
  <si>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</si>
  <si>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</si>
  <si>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</si>
  <si>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</si>
  <si>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</si>
  <si>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</si>
  <si>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</si>
  <si>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</si>
  <si>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</si>
  <si>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</si>
  <si>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</si>
  <si>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</si>
  <si>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</si>
  <si>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</si>
  <si>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</si>
  <si>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</si>
  <si>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</si>
  <si>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</si>
  <si>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</si>
  <si>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</si>
  <si>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</si>
  <si>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</si>
  <si>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</si>
  <si>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</si>
  <si>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</si>
  <si>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</si>
  <si>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</si>
  <si>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</si>
  <si>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</si>
  <si>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</si>
  <si>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</si>
  <si>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</si>
  <si>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</si>
  <si>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</si>
  <si>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</si>
  <si>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</si>
  <si>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</si>
  <si>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</si>
  <si>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</si>
  <si>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</si>
  <si>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</si>
  <si>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</si>
  <si>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</si>
  <si>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</si>
  <si>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</si>
  <si>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</si>
  <si>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</si>
  <si>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</si>
  <si>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</si>
  <si>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</si>
  <si>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</si>
  <si>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</si>
  <si>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</si>
  <si>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</si>
  <si>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</si>
  <si>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</si>
  <si>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</si>
  <si>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</si>
  <si>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</si>
  <si>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</si>
  <si>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</si>
  <si>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</si>
  <si>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</si>
  <si>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</si>
  <si>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</si>
  <si>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</si>
  <si>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</si>
  <si>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</si>
  <si>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</si>
  <si>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</si>
  <si>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</si>
  <si>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</si>
  <si>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</si>
  <si>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</si>
  <si>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</si>
  <si>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</si>
  <si>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</si>
  <si>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</si>
  <si>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</si>
  <si>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</si>
  <si>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</si>
  <si>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</si>
  <si>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</si>
  <si>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</si>
  <si>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</si>
  <si>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</si>
  <si>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</si>
  <si>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</si>
  <si>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</si>
  <si>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</si>
  <si>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</si>
  <si>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</si>
  <si>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</si>
  <si>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</si>
  <si>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</si>
  <si>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</si>
  <si>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</si>
  <si>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</si>
  <si>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</si>
  <si>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</si>
  <si>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</si>
  <si>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</si>
  <si>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</si>
  <si>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</si>
  <si>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</si>
  <si>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</si>
  <si>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</si>
  <si>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</si>
  <si>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</si>
  <si>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</si>
  <si>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</si>
  <si>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</si>
  <si>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</si>
  <si>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</si>
  <si>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</si>
  <si>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</si>
  <si>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</si>
  <si>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</si>
  <si>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</si>
  <si>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</si>
  <si>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</si>
  <si>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</si>
  <si>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</si>
  <si>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</si>
  <si>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</si>
  <si>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</si>
  <si>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</si>
  <si>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</si>
  <si>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</si>
  <si>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</si>
  <si>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</si>
  <si>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</si>
  <si>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</si>
  <si>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</si>
  <si>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</si>
  <si>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</si>
  <si>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</si>
  <si>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</si>
  <si>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</si>
  <si>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</si>
  <si>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</si>
  <si>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</si>
  <si>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</si>
  <si>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</si>
  <si>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</si>
  <si>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</si>
  <si>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</si>
  <si>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</si>
  <si>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</si>
  <si>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</si>
  <si>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</si>
  <si>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</si>
  <si>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</si>
  <si>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</si>
  <si>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</si>
  <si>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</si>
  <si>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</si>
  <si>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</si>
  <si>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</si>
  <si>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</si>
  <si>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</si>
  <si>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</si>
  <si>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</si>
  <si>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</si>
  <si>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</si>
  <si>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</si>
  <si>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</si>
  <si>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</si>
  <si>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</si>
  <si>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</si>
  <si>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</si>
  <si>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</si>
  <si>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</si>
  <si>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</si>
  <si>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</si>
  <si>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</si>
  <si>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</si>
  <si>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</si>
  <si>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</si>
  <si>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</si>
  <si>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</si>
  <si>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</si>
  <si>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</si>
  <si>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</si>
  <si>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</si>
  <si>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</si>
  <si>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</si>
  <si>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</si>
  <si>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</si>
  <si>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</si>
  <si>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</si>
  <si>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</si>
  <si>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</si>
  <si>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</si>
  <si>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</si>
  <si>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</si>
  <si>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</si>
  <si>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</si>
  <si>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</si>
  <si>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</si>
  <si>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</si>
  <si>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</si>
  <si>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</si>
  <si>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</si>
  <si>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</si>
  <si>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</si>
  <si>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</si>
  <si>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</si>
  <si>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</si>
  <si>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</si>
  <si>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</si>
  <si>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</si>
  <si>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</si>
  <si>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</si>
  <si>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</si>
  <si>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</si>
  <si>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</si>
  <si>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</si>
  <si>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</si>
  <si>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</si>
  <si>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</si>
  <si>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</si>
  <si>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</si>
  <si>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</si>
  <si>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</si>
  <si>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</si>
  <si>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</si>
  <si>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</si>
  <si>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</si>
  <si>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</si>
  <si>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</si>
  <si>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</si>
  <si>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</si>
  <si>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</si>
  <si>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</si>
  <si>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</si>
  <si>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</si>
  <si>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</si>
  <si>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</si>
  <si>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</si>
  <si>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</si>
  <si>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</si>
  <si>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</si>
  <si>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</si>
  <si>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</si>
  <si>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</si>
  <si>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</si>
  <si>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</si>
  <si>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</si>
  <si>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</si>
  <si>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</si>
  <si>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</si>
  <si>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</si>
  <si>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</si>
  <si>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</si>
  <si>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</si>
  <si>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</si>
  <si>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</si>
  <si>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</si>
  <si>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</si>
  <si>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</si>
  <si>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</si>
  <si>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</si>
  <si>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</si>
  <si>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</si>
  <si>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</si>
  <si>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</si>
  <si>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</si>
  <si>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</si>
  <si>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</si>
  <si>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</si>
  <si>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</si>
  <si>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</si>
  <si>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</si>
  <si>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</si>
  <si>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</si>
  <si>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</si>
  <si>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</si>
  <si>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</si>
  <si>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</si>
  <si>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</si>
  <si>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</si>
  <si>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</si>
  <si>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</si>
  <si>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</si>
  <si>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</si>
  <si>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</si>
  <si>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</si>
  <si>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</si>
  <si>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</si>
  <si>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</si>
  <si>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</si>
  <si>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</si>
  <si>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</si>
  <si>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</si>
  <si>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</si>
  <si>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</si>
  <si>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</si>
  <si>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</si>
  <si>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</si>
  <si>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</si>
  <si>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</si>
  <si>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</si>
  <si>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</si>
  <si>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</si>
  <si>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</si>
  <si>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</si>
  <si>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</si>
  <si>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</si>
  <si>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</si>
  <si>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</si>
  <si>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</si>
  <si>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</si>
  <si>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</si>
  <si>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</si>
  <si>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</si>
  <si>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</si>
  <si>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</si>
  <si>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</si>
  <si>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</si>
  <si>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</si>
  <si>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</si>
  <si>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</si>
  <si>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</si>
  <si>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</si>
  <si>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</si>
  <si>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</si>
  <si>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</si>
  <si>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</si>
  <si>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</si>
  <si>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</si>
  <si>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</si>
  <si>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</si>
  <si>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</si>
  <si>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</si>
  <si>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</si>
  <si>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</si>
  <si>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</si>
  <si>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</si>
  <si>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</si>
  <si>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</si>
  <si>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</si>
  <si>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</si>
  <si>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</si>
  <si>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</si>
  <si>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</si>
  <si>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</si>
  <si>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</si>
  <si>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</si>
  <si>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</si>
  <si>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</si>
  <si>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</si>
  <si>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</si>
  <si>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</si>
  <si>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</si>
  <si>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</si>
  <si>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</si>
  <si>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</si>
  <si>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</si>
  <si>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</si>
  <si>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</si>
  <si>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</si>
  <si>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</si>
  <si>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</si>
  <si>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</si>
  <si>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</si>
  <si>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</si>
  <si>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</si>
  <si>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</si>
  <si>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</si>
  <si>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</si>
  <si>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</si>
  <si>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</si>
  <si>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</si>
  <si>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</si>
  <si>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</si>
  <si>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</si>
  <si>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</si>
  <si>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</si>
  <si>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</si>
  <si>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</si>
  <si>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</si>
  <si>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</si>
  <si>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</si>
  <si>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</si>
  <si>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</si>
  <si>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</si>
  <si>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</si>
  <si>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</si>
  <si>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</si>
  <si>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</si>
  <si>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</si>
  <si>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</si>
  <si>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</si>
  <si>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</si>
  <si>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</si>
  <si>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</si>
  <si>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</si>
  <si>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</si>
  <si>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</si>
  <si>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</si>
  <si>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</si>
  <si>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</si>
  <si>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</si>
  <si>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</si>
  <si>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</si>
  <si>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</si>
  <si>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</si>
  <si>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</si>
  <si>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</si>
  <si>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</si>
  <si>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</si>
  <si>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</si>
  <si>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</si>
  <si>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</si>
  <si>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</si>
  <si>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</si>
  <si>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</si>
  <si>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</si>
  <si>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</si>
  <si>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</si>
  <si>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</si>
  <si>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</si>
  <si>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</si>
  <si>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</si>
  <si>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</si>
  <si>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</si>
  <si>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</si>
  <si>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</si>
  <si>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</si>
  <si>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</si>
  <si>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</si>
  <si>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</si>
  <si>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</si>
  <si>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</si>
  <si>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</si>
  <si>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</si>
  <si>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</si>
  <si>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</si>
  <si>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</si>
  <si>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</si>
  <si>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</si>
  <si>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</si>
  <si>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</si>
  <si>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</si>
  <si>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</si>
  <si>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</si>
  <si>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</si>
  <si>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</si>
  <si>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</si>
  <si>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</si>
  <si>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</si>
  <si>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</si>
  <si>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</si>
  <si>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</si>
  <si>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</si>
  <si>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</si>
  <si>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</si>
  <si>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</si>
  <si>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</si>
  <si>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</si>
  <si>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</si>
  <si>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</si>
  <si>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</si>
  <si>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</si>
  <si>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</si>
  <si>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</si>
  <si>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</si>
  <si>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</si>
  <si>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</si>
  <si>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</si>
  <si>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</si>
  <si>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</si>
  <si>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</si>
  <si>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</si>
  <si>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</si>
  <si>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</si>
  <si>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</si>
  <si>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</si>
  <si>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</si>
  <si>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</si>
  <si>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</si>
  <si>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</si>
  <si>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</si>
  <si>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</si>
  <si>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</si>
  <si>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</si>
  <si>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</si>
  <si>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</si>
  <si>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</si>
  <si>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</si>
  <si>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</si>
  <si>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</si>
  <si>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</si>
  <si>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</si>
  <si>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</si>
  <si>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</si>
  <si>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</si>
  <si>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</si>
  <si>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</si>
  <si>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</si>
  <si>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</si>
  <si>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</si>
  <si>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</si>
  <si>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</si>
  <si>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</si>
  <si>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</si>
  <si>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</si>
  <si>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</si>
  <si>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</si>
  <si>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</si>
  <si>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</si>
  <si>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</si>
  <si>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</si>
  <si>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</si>
  <si>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</si>
  <si>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</si>
  <si>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</si>
  <si>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</si>
  <si>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</si>
  <si>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</si>
  <si>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</si>
  <si>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</si>
  <si>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</si>
  <si>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</si>
  <si>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</si>
  <si>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</si>
  <si>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</si>
  <si>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</si>
  <si>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</si>
  <si>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</si>
  <si>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</si>
  <si>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</si>
  <si>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</si>
  <si>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</si>
  <si>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</si>
  <si>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</si>
  <si>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</si>
  <si>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</si>
  <si>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</si>
  <si>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</si>
  <si>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</si>
  <si>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</si>
  <si>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</si>
  <si>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</si>
  <si>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</si>
  <si>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</si>
  <si>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</si>
  <si>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</si>
  <si>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</si>
  <si>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</si>
  <si>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</si>
  <si>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</si>
  <si>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</si>
  <si>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</si>
  <si>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</si>
  <si>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</si>
  <si>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</si>
  <si>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</si>
  <si>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</si>
  <si>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</si>
  <si>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</si>
  <si>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</si>
  <si>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</si>
  <si>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</si>
  <si>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</si>
  <si>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</si>
  <si>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</si>
  <si>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</si>
  <si>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</si>
  <si>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</si>
  <si>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</si>
  <si>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</si>
  <si>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</si>
  <si>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</si>
  <si>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</si>
  <si>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</si>
  <si>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</si>
  <si>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</si>
  <si>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</si>
  <si>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</si>
  <si>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</si>
  <si>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</si>
  <si>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</si>
  <si>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</si>
  <si>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</si>
  <si>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</si>
  <si>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</si>
  <si>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</si>
  <si>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</si>
  <si>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</si>
  <si>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</si>
  <si>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</si>
  <si>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</si>
  <si>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</si>
  <si>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</si>
  <si>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</si>
  <si>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</si>
  <si>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</si>
  <si>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</si>
  <si>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</si>
  <si>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</si>
  <si>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</si>
  <si>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</si>
  <si>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</si>
  <si>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</si>
  <si>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</si>
  <si>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</si>
  <si>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</si>
  <si>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</si>
  <si>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</si>
  <si>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</si>
  <si>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</si>
  <si>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</si>
  <si>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</si>
  <si>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</si>
  <si>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</si>
  <si>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</si>
  <si>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</si>
  <si>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</si>
  <si>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</si>
  <si>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</si>
  <si>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</si>
  <si>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</si>
  <si>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</si>
  <si>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</si>
  <si>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</si>
  <si>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</si>
  <si>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</si>
  <si>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</si>
  <si>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</si>
  <si>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</si>
  <si>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</si>
  <si>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</si>
  <si>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</si>
  <si>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</si>
  <si>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</si>
  <si>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</si>
  <si>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</si>
  <si>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</si>
  <si>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</si>
  <si>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</si>
  <si>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</si>
  <si>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</si>
  <si>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</si>
  <si>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</si>
  <si>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</si>
  <si>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</si>
  <si>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</si>
  <si>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</si>
  <si>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</si>
  <si>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</si>
  <si>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</si>
  <si>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</si>
  <si>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</si>
  <si>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</si>
  <si>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</si>
  <si>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</si>
  <si>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</si>
  <si>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</si>
  <si>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</si>
  <si>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</si>
  <si>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</si>
  <si>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</si>
  <si>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</si>
  <si>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</si>
  <si>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</si>
  <si>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</si>
  <si>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</si>
  <si>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</si>
  <si>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</si>
  <si>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</si>
  <si>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</si>
  <si>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</si>
  <si>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</si>
  <si>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</si>
  <si>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</si>
  <si>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</si>
  <si>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</si>
  <si>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</si>
  <si>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</si>
  <si>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</si>
  <si>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</si>
  <si>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</si>
  <si>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</si>
  <si>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</si>
  <si>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</si>
  <si>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</si>
  <si>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</si>
  <si>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</si>
  <si>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</si>
  <si>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</si>
  <si>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</si>
  <si>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</si>
  <si>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</si>
  <si>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</si>
  <si>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</si>
  <si>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</si>
  <si>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</si>
  <si>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</si>
  <si>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</si>
  <si>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</si>
  <si>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</si>
  <si>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</si>
  <si>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</si>
  <si>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</si>
  <si>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</si>
  <si>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</si>
  <si>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</si>
  <si>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</si>
  <si>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</si>
  <si>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</si>
  <si>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</si>
  <si>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</si>
  <si>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</si>
  <si>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</si>
  <si>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</si>
  <si>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</si>
  <si>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</si>
  <si>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</si>
  <si>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</si>
  <si>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</si>
  <si>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</si>
  <si>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</si>
  <si>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</si>
  <si>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</si>
  <si>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</si>
  <si>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</si>
  <si>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</si>
  <si>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</si>
  <si>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</si>
  <si>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</si>
  <si>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</si>
  <si>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</si>
  <si>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</si>
  <si>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</si>
  <si>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</si>
  <si>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</si>
  <si>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</si>
  <si>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</si>
  <si>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</si>
  <si>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</si>
  <si>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</si>
  <si>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</si>
  <si>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</si>
  <si>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</si>
  <si>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</si>
  <si>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</si>
  <si>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</si>
  <si>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</si>
  <si>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</si>
  <si>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</si>
  <si>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</si>
  <si>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</si>
  <si>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</si>
  <si>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</si>
  <si>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</si>
  <si>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</si>
  <si>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</si>
  <si>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</si>
  <si>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</si>
  <si>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</si>
  <si>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</si>
  <si>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</si>
  <si>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</si>
  <si>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</si>
  <si>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</si>
  <si>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</si>
  <si>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</si>
  <si>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</si>
  <si>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</si>
  <si>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</si>
  <si>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</si>
  <si>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</si>
  <si>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</si>
  <si>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</si>
  <si>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</si>
  <si>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</si>
  <si>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</si>
  <si>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</si>
  <si>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</si>
  <si>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</si>
  <si>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</si>
  <si>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</si>
  <si>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</si>
  <si>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</si>
  <si>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</si>
  <si>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</si>
  <si>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</si>
  <si>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</si>
  <si>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</si>
  <si>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</si>
  <si>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</si>
  <si>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</si>
  <si>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</si>
  <si>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</si>
  <si>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</si>
  <si>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</si>
  <si>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</si>
  <si>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</si>
  <si>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</si>
  <si>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</si>
  <si>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</si>
  <si>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</si>
  <si>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</si>
  <si>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</si>
  <si>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</si>
  <si>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</si>
  <si>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</si>
  <si>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</si>
  <si>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</si>
  <si>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</si>
  <si>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</si>
  <si>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</si>
  <si>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</si>
  <si>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</si>
  <si>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</si>
  <si>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</si>
  <si>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</si>
  <si>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</si>
  <si>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</si>
  <si>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</si>
  <si>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</si>
  <si>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</si>
  <si>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</si>
  <si>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</si>
  <si>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</si>
  <si>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</si>
  <si>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</si>
  <si>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</si>
  <si>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</si>
  <si>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</si>
  <si>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</si>
  <si>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</si>
  <si>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</si>
  <si>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</si>
  <si>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</si>
  <si>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</si>
  <si>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</si>
  <si>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</si>
  <si>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</si>
  <si>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</si>
  <si>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</si>
  <si>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</si>
  <si>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</si>
  <si>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</si>
  <si>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</si>
  <si>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</si>
  <si>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</si>
  <si>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</si>
  <si>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</si>
  <si>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</si>
  <si>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</si>
  <si>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</si>
  <si>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</si>
  <si>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</si>
  <si>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</si>
  <si>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</si>
  <si>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</si>
  <si>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</si>
  <si>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</si>
  <si>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</si>
  <si>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</si>
  <si>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</si>
  <si>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</si>
  <si>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</si>
  <si>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</si>
  <si>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</si>
  <si>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</si>
  <si>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</si>
  <si>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</si>
  <si>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</si>
  <si>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</si>
  <si>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</si>
  <si>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</si>
  <si>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</si>
  <si>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</si>
  <si>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</si>
  <si>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</si>
  <si>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</si>
  <si>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</si>
  <si>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</si>
  <si>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</si>
  <si>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</si>
  <si>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</si>
  <si>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</si>
  <si>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</si>
  <si>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</si>
  <si>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</si>
  <si>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</si>
  <si>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</si>
  <si>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</si>
  <si>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</si>
  <si>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</si>
  <si>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</si>
  <si>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</si>
  <si>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</si>
  <si>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</si>
  <si>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</si>
  <si>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</si>
  <si>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</si>
  <si>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</si>
  <si>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</si>
  <si>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</si>
  <si>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</si>
  <si>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</si>
  <si>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</si>
  <si>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</si>
  <si>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</si>
  <si>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</si>
  <si>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</si>
  <si>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</si>
  <si>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</si>
  <si>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</si>
  <si>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</si>
  <si>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</si>
  <si>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</si>
  <si>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</si>
  <si>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</si>
  <si>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</si>
  <si>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</si>
  <si>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</si>
  <si>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</si>
  <si>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</si>
  <si>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</si>
  <si>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</si>
  <si>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</si>
  <si>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</si>
  <si>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</si>
  <si>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</si>
  <si>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</si>
  <si>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</si>
  <si>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</si>
  <si>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</si>
  <si>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</si>
  <si>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</si>
  <si>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</si>
  <si>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</si>
  <si>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</si>
  <si>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</si>
  <si>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</si>
  <si>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</si>
  <si>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</si>
  <si>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</si>
  <si>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</si>
  <si>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</si>
  <si>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</si>
  <si>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</si>
  <si>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</si>
  <si>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</si>
  <si>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</si>
  <si>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</si>
  <si>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</si>
  <si>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</si>
  <si>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</si>
  <si>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</si>
  <si>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</si>
  <si>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</si>
  <si>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</si>
  <si>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</si>
  <si>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</si>
  <si>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</si>
  <si>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</si>
  <si>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</si>
  <si>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</si>
  <si>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</si>
  <si>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</si>
  <si>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</si>
  <si>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</si>
  <si>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</si>
  <si>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</si>
  <si>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</si>
  <si>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</si>
  <si>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</si>
  <si>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</si>
  <si>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</si>
  <si>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</si>
  <si>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</si>
  <si>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</si>
  <si>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</si>
  <si>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</si>
  <si>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</si>
  <si>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</si>
  <si>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</si>
  <si>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</si>
  <si>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</si>
  <si>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</si>
  <si>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</si>
  <si>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</si>
  <si>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</si>
  <si>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</si>
  <si>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</si>
  <si>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</si>
  <si>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</si>
  <si>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</si>
  <si>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</si>
  <si>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</si>
  <si>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</si>
  <si>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</si>
  <si>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</si>
  <si>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</si>
  <si>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</si>
  <si>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</si>
  <si>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</si>
  <si>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</si>
  <si>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</si>
  <si>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</si>
  <si>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</si>
  <si>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</si>
  <si>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</si>
  <si>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</si>
  <si>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</si>
  <si>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</si>
  <si>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</si>
  <si>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</si>
  <si>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</si>
  <si>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</si>
  <si>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</si>
  <si>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</si>
  <si>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</si>
  <si>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</si>
  <si>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</si>
  <si>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</si>
  <si>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</si>
  <si>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</si>
  <si>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</si>
  <si>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</si>
  <si>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</si>
  <si>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</si>
  <si>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</si>
  <si>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</si>
  <si>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</si>
  <si>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</si>
  <si>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</si>
  <si>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</si>
  <si>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</si>
  <si>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</si>
  <si>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</si>
  <si>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</si>
  <si>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</si>
  <si>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</si>
  <si>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</si>
  <si>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</si>
  <si>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</si>
  <si>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</si>
  <si>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</si>
  <si>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</si>
  <si>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</si>
  <si>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</si>
  <si>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</si>
  <si>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</si>
  <si>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</si>
  <si>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</si>
  <si>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</si>
  <si>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</si>
  <si>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</si>
  <si>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</si>
  <si>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</si>
  <si>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</si>
  <si>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</si>
  <si>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</si>
  <si>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</si>
  <si>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</si>
  <si>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</si>
  <si>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</si>
  <si>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</si>
  <si>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</si>
  <si>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</si>
  <si>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</si>
  <si>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</si>
  <si>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</si>
  <si>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</si>
  <si>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</si>
  <si>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</si>
  <si>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</si>
  <si>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</si>
  <si>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</si>
  <si>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</si>
  <si>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</si>
  <si>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</si>
  <si>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</si>
  <si>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</si>
  <si>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</si>
  <si>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</si>
  <si>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</si>
  <si>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</si>
  <si>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</si>
  <si>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</si>
  <si>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</si>
  <si>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</si>
  <si>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</si>
  <si>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</si>
  <si>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</si>
  <si>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</si>
  <si>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</si>
  <si>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</si>
  <si>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</si>
  <si>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</si>
  <si>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</si>
  <si>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</si>
  <si>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</si>
  <si>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</si>
  <si>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</si>
  <si>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</si>
  <si>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</si>
  <si>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</si>
  <si>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</si>
  <si>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</si>
  <si>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</si>
  <si>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</si>
  <si>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</si>
  <si>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</si>
  <si>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</si>
  <si>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</si>
  <si>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</si>
  <si>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</si>
  <si>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</si>
  <si>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</si>
  <si>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</si>
  <si>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</si>
  <si>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</si>
  <si>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</si>
  <si>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</si>
  <si>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</si>
  <si>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</si>
  <si>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</si>
  <si>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</si>
  <si>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</si>
  <si>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</si>
  <si>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</si>
  <si>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</si>
  <si>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</si>
  <si>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</si>
  <si>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</si>
  <si>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</si>
  <si>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</si>
  <si>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</si>
  <si>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</si>
  <si>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</si>
  <si>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</si>
  <si>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</si>
  <si>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</si>
  <si>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</si>
  <si>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</si>
  <si>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</si>
  <si>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</si>
  <si>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</si>
  <si>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</si>
  <si>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</si>
  <si>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</si>
  <si>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</si>
  <si>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</si>
  <si>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</si>
  <si>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</si>
  <si>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</si>
  <si>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</si>
  <si>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</si>
  <si>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</si>
  <si>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</si>
  <si>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</si>
  <si>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</si>
  <si>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</si>
  <si>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</si>
  <si>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</si>
  <si>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</si>
  <si>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</si>
  <si>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</si>
  <si>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</si>
  <si>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</si>
  <si>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</si>
  <si>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</si>
  <si>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</si>
  <si>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</si>
  <si>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</si>
  <si>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</si>
  <si>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</si>
  <si>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</si>
  <si>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</si>
  <si>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</si>
  <si>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</si>
  <si>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</si>
  <si>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</si>
  <si>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</si>
  <si>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</si>
  <si>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</si>
  <si>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</si>
  <si>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</si>
  <si>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</si>
  <si>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</si>
  <si>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</si>
  <si>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</si>
  <si>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</si>
  <si>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</si>
  <si>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</si>
  <si>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</si>
  <si>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</si>
  <si>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</si>
  <si>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</si>
  <si>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</si>
  <si>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</si>
  <si>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</si>
  <si>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</si>
  <si>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</si>
  <si>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</si>
  <si>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</si>
  <si>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</si>
  <si>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</si>
  <si>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</si>
  <si>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</si>
  <si>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</si>
  <si>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</si>
  <si>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</si>
  <si>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</si>
  <si>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</si>
  <si>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</si>
  <si>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</si>
  <si>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</si>
  <si>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</si>
  <si>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</si>
  <si>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</si>
  <si>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</si>
  <si>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</si>
  <si>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</si>
  <si>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</si>
  <si>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</si>
  <si>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</si>
  <si>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</si>
  <si>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</si>
  <si>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</si>
  <si>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</si>
  <si>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</si>
  <si>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</si>
  <si>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</si>
  <si>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</si>
  <si>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</si>
  <si>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</si>
  <si>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</si>
  <si>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</si>
  <si>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</si>
  <si>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</si>
  <si>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</si>
  <si>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</si>
  <si>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</si>
  <si>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</si>
  <si>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</si>
  <si>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</si>
  <si>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</si>
  <si>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</si>
  <si>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</si>
  <si>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</si>
  <si>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</si>
  <si>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</si>
  <si>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</si>
  <si>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</si>
  <si>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</si>
  <si>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</si>
  <si>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</si>
  <si>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</si>
  <si>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</si>
  <si>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</si>
  <si>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</si>
  <si>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</si>
  <si>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</si>
  <si>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</si>
  <si>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</si>
  <si>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</si>
  <si>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</si>
  <si>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</si>
  <si>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</si>
  <si>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</si>
  <si>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</si>
  <si>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</si>
  <si>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</si>
  <si>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</si>
  <si>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</si>
  <si>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</si>
  <si>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</si>
  <si>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</si>
  <si>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</si>
  <si>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</si>
  <si>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</si>
  <si>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</si>
  <si>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</si>
  <si>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</si>
  <si>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</si>
  <si>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</si>
  <si>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</si>
  <si>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</si>
  <si>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</si>
  <si>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</si>
  <si>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</si>
  <si>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</si>
  <si>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</si>
  <si>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</si>
  <si>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</si>
  <si>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</si>
  <si>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</si>
  <si>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</si>
  <si>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</si>
  <si>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</si>
  <si>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</si>
  <si>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</si>
  <si>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</si>
  <si>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</si>
  <si>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</si>
  <si>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</si>
  <si>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</si>
  <si>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</si>
  <si>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</si>
  <si>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</si>
  <si>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</si>
  <si>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</si>
  <si>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</si>
  <si>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</si>
  <si>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</si>
  <si>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</si>
  <si>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</si>
  <si>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</si>
  <si>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</si>
  <si>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</si>
  <si>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</si>
  <si>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</si>
  <si>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</si>
  <si>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</si>
  <si>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</si>
  <si>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</si>
  <si>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</si>
  <si>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</si>
  <si>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</si>
  <si>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</si>
  <si>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</si>
  <si>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</si>
  <si>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</si>
  <si>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</si>
  <si>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</si>
  <si>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</si>
  <si>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</si>
  <si>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</si>
  <si>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</si>
  <si>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</si>
  <si>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</si>
  <si>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</si>
  <si>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</si>
  <si>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</si>
  <si>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</si>
  <si>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</si>
  <si>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</si>
  <si>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</si>
  <si>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</si>
  <si>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</si>
  <si>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</si>
  <si>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</si>
  <si>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</si>
  <si>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</si>
  <si>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</si>
  <si>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</si>
  <si>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</si>
  <si>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</si>
  <si>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</si>
  <si>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</si>
  <si>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</si>
  <si>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</si>
  <si>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</si>
  <si>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</si>
  <si>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</si>
  <si>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</si>
  <si>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</si>
  <si>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</si>
  <si>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</si>
  <si>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</si>
  <si>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</si>
  <si>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</si>
  <si>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</si>
  <si>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</si>
  <si>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</si>
  <si>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</si>
  <si>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</si>
  <si>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</si>
  <si>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</si>
  <si>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</si>
  <si>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</si>
  <si>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</si>
  <si>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</si>
  <si>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</si>
  <si>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</si>
  <si>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</si>
  <si>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</si>
  <si>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</si>
  <si>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</si>
  <si>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</si>
  <si>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</si>
  <si>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</si>
  <si>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</si>
  <si>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</si>
  <si>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</si>
  <si>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</si>
  <si>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</si>
  <si>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</si>
  <si>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</si>
  <si>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</si>
  <si>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</si>
  <si>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</si>
  <si>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</si>
  <si>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</si>
  <si>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</si>
  <si>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</si>
  <si>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</si>
  <si>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</si>
  <si>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</si>
  <si>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</si>
  <si>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</si>
  <si>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</si>
  <si>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</si>
  <si>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</si>
  <si>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</si>
  <si>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</si>
  <si>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</si>
  <si>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</si>
  <si>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</si>
  <si>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</si>
  <si>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</si>
  <si>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</si>
  <si>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</si>
  <si>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</si>
  <si>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</si>
  <si>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</si>
  <si>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</si>
  <si>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</si>
  <si>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</si>
  <si>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</si>
  <si>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</si>
  <si>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</si>
  <si>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</si>
  <si>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</si>
  <si>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</si>
  <si>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</si>
  <si>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</si>
  <si>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</si>
  <si>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</si>
  <si>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</si>
  <si>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</si>
  <si>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</si>
  <si>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</si>
  <si>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</si>
  <si>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</si>
  <si>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</si>
  <si>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</si>
  <si>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</si>
  <si>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</si>
  <si>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</si>
  <si>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</si>
  <si>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</si>
  <si>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</si>
  <si>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</si>
  <si>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</si>
  <si>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</si>
  <si>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</si>
  <si>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</si>
  <si>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</si>
  <si>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</si>
  <si>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</si>
  <si>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</si>
  <si>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</si>
  <si>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</si>
  <si>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</si>
  <si>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</si>
  <si>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</si>
  <si>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</si>
  <si>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</si>
  <si>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</si>
  <si>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</si>
  <si>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</si>
  <si>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</si>
  <si>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</si>
  <si>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</si>
  <si>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</si>
  <si>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</si>
  <si>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</si>
  <si>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</si>
  <si>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</si>
  <si>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</si>
  <si>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</si>
  <si>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</si>
  <si>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</si>
  <si>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</si>
  <si>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</si>
  <si>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</si>
  <si>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</si>
  <si>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</si>
  <si>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</si>
  <si>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</si>
  <si>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</si>
  <si>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</si>
  <si>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</si>
  <si>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</si>
  <si>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</si>
  <si>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</si>
  <si>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</si>
  <si>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</si>
  <si>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</si>
  <si>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</si>
  <si>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</si>
  <si>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</si>
  <si>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</si>
  <si>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</si>
  <si>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</si>
  <si>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</si>
  <si>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</si>
  <si>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</si>
  <si>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</si>
  <si>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</si>
  <si>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</si>
  <si>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</si>
  <si>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</si>
  <si>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</si>
  <si>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</si>
  <si>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</si>
  <si>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</si>
  <si>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</si>
  <si>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</si>
  <si>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</si>
  <si>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</si>
  <si>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</si>
  <si>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</si>
  <si>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</si>
  <si>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</si>
  <si>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</si>
  <si>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</si>
  <si>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</si>
  <si>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</si>
  <si>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</si>
  <si>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</si>
  <si>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</si>
  <si>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</si>
  <si>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</si>
  <si>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</si>
  <si>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</si>
  <si>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</si>
  <si>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</si>
  <si>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</si>
  <si>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</si>
  <si>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</si>
  <si>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</si>
  <si>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</si>
  <si>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</si>
  <si>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</si>
  <si>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</si>
  <si>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</si>
  <si>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</si>
  <si>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</si>
  <si>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</si>
  <si>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</si>
  <si>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</si>
  <si>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</si>
  <si>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</si>
  <si>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</si>
  <si>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</si>
  <si>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</si>
  <si>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</si>
  <si>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</si>
  <si>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</si>
  <si>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</si>
  <si>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</si>
  <si>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</si>
  <si>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</si>
  <si>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</si>
  <si>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</si>
  <si>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</si>
  <si>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</si>
  <si>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</si>
  <si>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</si>
  <si>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</si>
  <si>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</si>
  <si>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</si>
  <si>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</si>
  <si>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</si>
  <si>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</si>
  <si>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</si>
  <si>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</si>
  <si>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</si>
  <si>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</si>
  <si>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</si>
  <si>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</si>
  <si>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</si>
  <si>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</si>
  <si>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</si>
  <si>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</si>
  <si>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</si>
  <si>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</si>
  <si>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</si>
  <si>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</si>
  <si>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</si>
  <si>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</si>
  <si>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</si>
  <si>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</si>
  <si>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</si>
  <si>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</si>
  <si>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</si>
  <si>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</si>
  <si>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</si>
  <si>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</si>
  <si>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</si>
  <si>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</si>
  <si>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</si>
  <si>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</si>
  <si>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</si>
  <si>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</si>
  <si>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</si>
  <si>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</si>
  <si>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</si>
  <si>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</si>
  <si>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</si>
  <si>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</si>
  <si>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</si>
  <si>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</si>
  <si>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</si>
  <si>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</si>
  <si>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</si>
  <si>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</si>
  <si>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</si>
  <si>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</si>
  <si>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</si>
  <si>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</si>
  <si>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</si>
  <si>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</si>
  <si>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</si>
  <si>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</si>
  <si>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</si>
  <si>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</si>
  <si>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</si>
  <si>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</si>
  <si>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</si>
  <si>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</si>
  <si>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</si>
  <si>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</si>
  <si>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</si>
  <si>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</si>
  <si>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</si>
  <si>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</si>
  <si>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</si>
  <si>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</si>
  <si>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</si>
  <si>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</si>
  <si>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</si>
  <si>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</si>
  <si>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</si>
  <si>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</si>
  <si>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</si>
  <si>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</si>
  <si>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</si>
  <si>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</si>
  <si>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</si>
  <si>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</si>
  <si>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</si>
  <si>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</si>
  <si>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</si>
  <si>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</si>
  <si>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</si>
  <si>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</si>
  <si>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</si>
  <si>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</si>
  <si>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</si>
  <si>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</si>
  <si>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</si>
  <si>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</si>
  <si>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</si>
  <si>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</si>
  <si>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</si>
  <si>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</si>
  <si>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</si>
  <si>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</si>
  <si>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</si>
  <si>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</si>
  <si>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</si>
  <si>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</si>
  <si>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</si>
  <si>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</si>
  <si>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</si>
  <si>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</si>
  <si>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</si>
  <si>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</si>
  <si>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</si>
  <si>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</si>
  <si>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</si>
  <si>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</si>
  <si>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</si>
  <si>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</si>
  <si>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</si>
  <si>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</si>
  <si>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</si>
  <si>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</si>
  <si>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</si>
  <si>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</si>
  <si>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</si>
  <si>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</si>
  <si>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</si>
  <si>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</si>
  <si>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</si>
  <si>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</si>
  <si>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</si>
  <si>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</si>
  <si>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</si>
  <si>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</si>
  <si>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</si>
  <si>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</si>
  <si>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</si>
  <si>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</si>
  <si>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</si>
  <si>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</si>
  <si>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</si>
  <si>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</si>
  <si>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</si>
  <si>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</si>
  <si>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</si>
  <si>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</si>
  <si>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</si>
  <si>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</si>
  <si>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</si>
  <si>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</si>
  <si>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</si>
  <si>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</si>
  <si>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</si>
  <si>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</si>
  <si>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</si>
  <si>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</si>
  <si>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</si>
  <si>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</si>
  <si>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</si>
  <si>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</si>
  <si>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</si>
  <si>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</si>
  <si>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</si>
  <si>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</si>
  <si>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</si>
  <si>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</si>
  <si>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</si>
  <si>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</si>
  <si>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</si>
  <si>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</si>
  <si>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</si>
  <si>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</si>
  <si>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</si>
  <si>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</si>
  <si>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</si>
  <si>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</si>
  <si>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</si>
  <si>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</si>
  <si>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</si>
  <si>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</si>
  <si>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</si>
  <si>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</si>
  <si>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</si>
  <si>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</si>
  <si>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</si>
  <si>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</si>
  <si>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</si>
  <si>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</si>
  <si>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</si>
  <si>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</si>
  <si>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</si>
  <si>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</si>
  <si>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</si>
  <si>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</si>
  <si>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</si>
  <si>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</si>
  <si>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</si>
  <si>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</si>
  <si>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</si>
  <si>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</si>
  <si>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</si>
  <si>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</si>
  <si>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</si>
  <si>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</si>
  <si>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</si>
  <si>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</si>
  <si>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</si>
  <si>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</si>
  <si>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</si>
  <si>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</si>
  <si>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</si>
  <si>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</si>
  <si>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</si>
  <si>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</si>
  <si>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</si>
  <si>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</si>
  <si>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</si>
  <si>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</si>
  <si>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</si>
  <si>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</si>
  <si>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</si>
  <si>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</si>
  <si>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</si>
  <si>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</si>
  <si>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</si>
  <si>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</si>
  <si>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</si>
  <si>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</si>
  <si>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</si>
  <si>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</si>
  <si>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</si>
  <si>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</si>
  <si>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</si>
  <si>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</si>
  <si>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</si>
  <si>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</si>
  <si>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</si>
  <si>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</si>
  <si>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</si>
  <si>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</si>
  <si>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</si>
  <si>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</si>
  <si>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</si>
  <si>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</si>
  <si>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</si>
  <si>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</si>
  <si>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</si>
  <si>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</si>
  <si>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</si>
  <si>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</si>
  <si>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</si>
  <si>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</si>
  <si>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</si>
  <si>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</si>
  <si>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</si>
  <si>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</si>
  <si>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</si>
  <si>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</si>
  <si>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</si>
  <si>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</si>
  <si>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</si>
  <si>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</si>
  <si>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</si>
  <si>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</si>
  <si>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</si>
  <si>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</si>
  <si>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</si>
  <si>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</si>
  <si>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</si>
  <si>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</si>
  <si>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</si>
  <si>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</si>
  <si>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</si>
  <si>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</si>
  <si>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</si>
  <si>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</si>
  <si>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</si>
  <si>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</si>
  <si>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</si>
  <si>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</si>
  <si>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</si>
  <si>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</si>
  <si>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</si>
  <si>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</si>
  <si>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</si>
  <si>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</si>
  <si>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</si>
  <si>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</si>
  <si>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</si>
  <si>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</si>
  <si>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</si>
  <si>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</si>
  <si>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</si>
  <si>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</si>
  <si>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</si>
  <si>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</si>
  <si>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</si>
  <si>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</si>
  <si>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</si>
  <si>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</si>
  <si>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</si>
  <si>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</si>
  <si>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</si>
  <si>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</si>
  <si>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</si>
  <si>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</si>
  <si>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</si>
  <si>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</si>
  <si>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</si>
  <si>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</si>
  <si>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</si>
  <si>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</si>
  <si>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</si>
  <si>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</si>
  <si>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</si>
  <si>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</si>
  <si>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</si>
  <si>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</si>
  <si>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</si>
  <si>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</si>
  <si>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</si>
  <si>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</si>
  <si>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</si>
  <si>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</si>
  <si>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</si>
  <si>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</si>
  <si>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</si>
  <si>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</si>
  <si>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</si>
  <si>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</si>
  <si>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</si>
  <si>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</si>
  <si>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</si>
  <si>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</si>
  <si>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</si>
  <si>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</si>
  <si>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</si>
  <si>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</si>
  <si>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</si>
  <si>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</si>
  <si>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</si>
  <si>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</si>
  <si>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</si>
  <si>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</si>
  <si>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</si>
  <si>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</si>
  <si>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</si>
  <si>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</si>
  <si>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</si>
  <si>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</si>
  <si>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</si>
  <si>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</si>
  <si>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</si>
  <si>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</si>
  <si>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</si>
  <si>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</si>
  <si>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</si>
  <si>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</si>
  <si>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</si>
  <si>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</si>
  <si>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</si>
  <si>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</si>
  <si>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</si>
  <si>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</si>
  <si>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</si>
  <si>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</si>
  <si>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</si>
  <si>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</si>
  <si>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</si>
  <si>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</si>
  <si>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</si>
  <si>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</si>
  <si>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</si>
  <si>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</si>
  <si>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</si>
  <si>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</si>
  <si>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</si>
  <si>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</si>
  <si>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</si>
  <si>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</si>
  <si>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</si>
  <si>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</si>
  <si>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</si>
  <si>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</si>
  <si>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</si>
  <si>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</si>
  <si>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</si>
  <si>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</si>
  <si>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</si>
  <si>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</si>
  <si>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</si>
  <si>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</si>
  <si>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</si>
  <si>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</si>
  <si>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</si>
  <si>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</si>
  <si>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</si>
  <si>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</si>
  <si>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</si>
  <si>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</si>
  <si>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</si>
  <si>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</si>
  <si>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</si>
  <si>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</si>
  <si>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</si>
  <si>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</si>
  <si>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</si>
  <si>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</si>
  <si>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</si>
  <si>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</si>
  <si>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</si>
  <si>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</si>
  <si>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</si>
  <si>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</si>
  <si>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</si>
  <si>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</si>
  <si>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</si>
  <si>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</si>
  <si>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</si>
  <si>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</si>
  <si>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</si>
  <si>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</si>
  <si>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</si>
  <si>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</si>
  <si>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</si>
  <si>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</si>
  <si>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</si>
  <si>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</si>
  <si>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</si>
  <si>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</si>
  <si>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</si>
  <si>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</si>
  <si>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</si>
  <si>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</si>
  <si>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</si>
  <si>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</si>
  <si>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</si>
  <si>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</si>
  <si>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</si>
  <si>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</si>
  <si>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</si>
  <si>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</si>
  <si>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</si>
  <si>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</si>
  <si>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</si>
  <si>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</si>
  <si>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</si>
  <si>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</si>
  <si>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</si>
  <si>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</si>
  <si>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</si>
  <si>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</si>
  <si>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</si>
  <si>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</si>
  <si>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</si>
  <si>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</si>
  <si>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</si>
  <si>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</si>
  <si>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</si>
  <si>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</si>
  <si>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</si>
  <si>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</si>
  <si>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</si>
  <si>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</si>
  <si>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</si>
  <si>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</si>
  <si>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</si>
  <si>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</si>
  <si>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</si>
  <si>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</si>
  <si>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</si>
  <si>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</si>
  <si>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</si>
  <si>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</si>
  <si>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</si>
  <si>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</si>
  <si>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</si>
  <si>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</si>
  <si>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</si>
  <si>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</si>
  <si>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</si>
  <si>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</si>
  <si>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</si>
  <si>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</si>
  <si>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</si>
  <si>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</si>
  <si>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</si>
  <si>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</si>
  <si>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</si>
  <si>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</si>
  <si>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</si>
  <si>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</si>
  <si>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</si>
  <si>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</si>
  <si>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</si>
  <si>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</si>
  <si>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</si>
  <si>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</si>
  <si>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</si>
  <si>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</si>
  <si>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</si>
  <si>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</si>
  <si>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</si>
  <si>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</si>
  <si>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</si>
  <si>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</si>
  <si>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</si>
  <si>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</si>
  <si>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</si>
  <si>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</si>
  <si>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</si>
  <si>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</si>
  <si>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</si>
  <si>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</si>
  <si>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</si>
  <si>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</si>
  <si>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</si>
  <si>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</si>
  <si>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</si>
  <si>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</si>
  <si>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</si>
  <si>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</si>
  <si>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</si>
  <si>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</si>
  <si>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</si>
  <si>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</si>
  <si>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</si>
  <si>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</si>
  <si>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</si>
  <si>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</si>
  <si>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</si>
  <si>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</si>
  <si>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</si>
  <si>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</si>
  <si>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</si>
  <si>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</si>
  <si>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</si>
  <si>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</si>
  <si>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</si>
  <si>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</si>
  <si>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</si>
  <si>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</si>
  <si>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</si>
  <si>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</si>
  <si>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</si>
  <si>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</si>
  <si>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</si>
  <si>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</si>
  <si>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</si>
  <si>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</si>
  <si>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</si>
  <si>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</si>
  <si>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</si>
  <si>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</si>
  <si>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</si>
  <si>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</si>
  <si>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</si>
  <si>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</si>
  <si>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</si>
  <si>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</si>
  <si>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</si>
  <si>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</si>
  <si>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</si>
  <si>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</si>
  <si>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</si>
  <si>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</si>
  <si>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</si>
  <si>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</si>
  <si>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</si>
  <si>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</si>
  <si>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</si>
  <si>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</si>
  <si>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</si>
  <si>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</si>
  <si>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</si>
  <si>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</si>
  <si>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</si>
  <si>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</si>
  <si>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</si>
  <si>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</si>
  <si>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</si>
  <si>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</si>
  <si>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</si>
  <si>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</si>
  <si>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</si>
  <si>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</si>
  <si>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</si>
  <si>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</si>
  <si>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</si>
  <si>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</si>
  <si>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</si>
  <si>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</si>
  <si>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</si>
  <si>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</si>
  <si>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</si>
  <si>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</si>
  <si>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</si>
  <si>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</si>
  <si>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</si>
  <si>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</si>
  <si>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</si>
  <si>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</si>
  <si>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</si>
  <si>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</si>
  <si>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</si>
  <si>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</si>
  <si>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</si>
  <si>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</si>
  <si>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</si>
  <si>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</si>
  <si>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</si>
  <si>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</si>
  <si>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</si>
  <si>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</si>
  <si>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</si>
  <si>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</si>
  <si>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</si>
  <si>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</si>
  <si>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</si>
  <si>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</si>
  <si>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</si>
  <si>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</si>
  <si>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</si>
  <si>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</si>
  <si>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</si>
  <si>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</si>
  <si>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</si>
  <si>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</si>
  <si>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</si>
  <si>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</si>
  <si>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</si>
  <si>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</si>
  <si>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</si>
  <si>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</si>
  <si>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</si>
  <si>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</si>
  <si>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</si>
  <si>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</si>
  <si>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</si>
  <si>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</si>
  <si>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</si>
  <si>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</si>
  <si>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</si>
  <si>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</si>
  <si>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</si>
  <si>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</si>
  <si>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</si>
  <si>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</si>
  <si>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</si>
  <si>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</si>
  <si>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</si>
  <si>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</si>
  <si>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</si>
  <si>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</si>
  <si>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</si>
  <si>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</si>
  <si>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</si>
  <si>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</si>
  <si>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</si>
  <si>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</si>
  <si>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</si>
  <si>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</si>
  <si>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</si>
  <si>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</si>
  <si>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</si>
  <si>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</si>
  <si>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</si>
  <si>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</si>
  <si>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</si>
  <si>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</si>
  <si>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</si>
  <si>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</si>
  <si>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</si>
  <si>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</si>
  <si>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</si>
  <si>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</si>
  <si>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</si>
  <si>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</si>
  <si>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</si>
  <si>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</si>
  <si>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</si>
  <si>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</si>
  <si>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</si>
  <si>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</si>
  <si>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</si>
  <si>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</si>
  <si>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</si>
  <si>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</si>
  <si>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</si>
  <si>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</si>
  <si>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</si>
  <si>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</si>
  <si>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</si>
  <si>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</si>
  <si>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</si>
  <si>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</si>
  <si>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</si>
  <si>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</si>
  <si>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</si>
  <si>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</si>
  <si>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</si>
  <si>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</si>
  <si>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</si>
  <si>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</si>
  <si>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</si>
  <si>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</si>
  <si>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</si>
  <si>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</si>
  <si>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</si>
  <si>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</si>
  <si>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</si>
  <si>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</si>
  <si>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</si>
  <si>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</si>
  <si>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</si>
  <si>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</si>
  <si>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</si>
  <si>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</si>
  <si>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</si>
  <si>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</si>
  <si>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</si>
  <si>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</si>
  <si>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</si>
  <si>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</si>
  <si>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</si>
  <si>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</si>
  <si>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</si>
  <si>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</si>
  <si>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</si>
  <si>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</si>
  <si>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</si>
  <si>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</si>
  <si>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</si>
  <si>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</si>
  <si>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</si>
  <si>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</si>
  <si>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</si>
  <si>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</si>
  <si>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</si>
  <si>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</si>
  <si>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</si>
  <si>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</si>
  <si>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</si>
  <si>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</si>
  <si>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</si>
  <si>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</si>
  <si>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</si>
  <si>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</si>
  <si>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</si>
  <si>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</si>
  <si>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</si>
  <si>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</si>
  <si>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</si>
  <si>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</si>
  <si>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</si>
  <si>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</si>
  <si>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</si>
  <si>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</si>
  <si>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</si>
  <si>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</si>
  <si>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</si>
  <si>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</si>
  <si>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</si>
  <si>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</si>
  <si>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</si>
  <si>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</si>
  <si>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</si>
  <si>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</si>
  <si>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</si>
  <si>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</si>
  <si>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</si>
  <si>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</si>
  <si>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</si>
  <si>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</si>
  <si>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</si>
  <si>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</si>
  <si>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</si>
  <si>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</si>
  <si>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</si>
  <si>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</si>
  <si>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</si>
  <si>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</si>
  <si>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</si>
  <si>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</si>
  <si>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</si>
  <si>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</si>
  <si>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</si>
  <si>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</si>
  <si>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</si>
  <si>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</si>
  <si>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</si>
  <si>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</si>
  <si>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</si>
  <si>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</si>
  <si>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</si>
  <si>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</si>
  <si>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</si>
  <si>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</si>
  <si>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</si>
  <si>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</si>
  <si>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</si>
  <si>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</si>
  <si>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</si>
  <si>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</si>
  <si>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</si>
  <si>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</si>
  <si>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</si>
  <si>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</si>
  <si>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</si>
  <si>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</si>
  <si>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</si>
  <si>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</si>
  <si>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</si>
  <si>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</si>
  <si>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</si>
  <si>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</si>
  <si>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</si>
  <si>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</si>
  <si>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</si>
  <si>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</si>
  <si>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</si>
  <si>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</si>
  <si>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</si>
  <si>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</si>
  <si>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</si>
  <si>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</si>
  <si>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</si>
  <si>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</si>
  <si>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</si>
  <si>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</si>
  <si>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</si>
  <si>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</si>
  <si>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</si>
  <si>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</si>
  <si>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</si>
  <si>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</si>
  <si>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</si>
  <si>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</si>
  <si>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</si>
  <si>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</si>
  <si>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</si>
  <si>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</si>
  <si>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</si>
  <si>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</si>
  <si>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</si>
  <si>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</si>
  <si>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</si>
  <si>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</si>
  <si>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</si>
  <si>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</si>
  <si>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</si>
  <si>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</si>
  <si>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</si>
  <si>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</si>
  <si>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</si>
  <si>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</si>
  <si>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</si>
  <si>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</si>
  <si>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</si>
  <si>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</si>
  <si>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</si>
  <si>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</si>
  <si>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</si>
  <si>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</si>
  <si>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</si>
  <si>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</si>
  <si>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</si>
  <si>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</si>
  <si>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</si>
  <si>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</si>
  <si>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</si>
  <si>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</si>
  <si>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</si>
  <si>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</si>
  <si>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</si>
  <si>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</si>
  <si>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</si>
  <si>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</si>
  <si>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</si>
  <si>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</si>
  <si>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</si>
  <si>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</si>
  <si>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</si>
  <si>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</si>
  <si>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</si>
  <si>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</si>
  <si>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</si>
  <si>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</si>
  <si>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</si>
  <si>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</si>
  <si>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</si>
  <si>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</si>
  <si>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</si>
  <si>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</si>
  <si>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</si>
  <si>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</si>
  <si>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</si>
  <si>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</si>
  <si>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</si>
  <si>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</si>
  <si>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</si>
  <si>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</si>
  <si>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</si>
  <si>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</si>
  <si>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</si>
  <si>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</si>
  <si>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</si>
  <si>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</si>
  <si>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</si>
  <si>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</si>
  <si>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</si>
  <si>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</si>
  <si>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</si>
  <si>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</si>
  <si>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</si>
  <si>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</si>
  <si>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</si>
  <si>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</si>
  <si>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</si>
  <si>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</si>
  <si>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</si>
  <si>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</si>
  <si>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</si>
  <si>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</si>
  <si>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</si>
  <si>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</si>
  <si>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</si>
  <si>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</si>
  <si>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</si>
  <si>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</si>
  <si>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</si>
  <si>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</si>
  <si>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</si>
  <si>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</si>
  <si>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</si>
  <si>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</si>
  <si>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</si>
  <si>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</si>
  <si>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</si>
  <si>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</si>
  <si>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</si>
  <si>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</si>
  <si>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</si>
  <si>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</si>
  <si>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</si>
  <si>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</si>
  <si>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</si>
  <si>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</si>
  <si>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</si>
  <si>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</si>
  <si>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</si>
  <si>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</si>
  <si>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</si>
  <si>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</si>
  <si>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</si>
  <si>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</si>
  <si>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</si>
  <si>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</si>
  <si>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</si>
  <si>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</si>
  <si>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</si>
  <si>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</si>
  <si>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</si>
  <si>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</si>
  <si>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</si>
  <si>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</si>
  <si>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</si>
  <si>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</si>
  <si>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</si>
  <si>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</si>
  <si>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</si>
  <si>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</si>
  <si>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</si>
  <si>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</si>
  <si>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</si>
  <si>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</si>
  <si>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</si>
  <si>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</si>
  <si>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</si>
  <si>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</si>
  <si>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</si>
  <si>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</si>
  <si>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</si>
  <si>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</si>
  <si>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</si>
  <si>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</si>
  <si>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</si>
  <si>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</si>
  <si>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</si>
  <si>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</si>
  <si>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</si>
  <si>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</si>
  <si>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</si>
  <si>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</si>
  <si>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</si>
  <si>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</si>
  <si>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</si>
  <si>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</si>
  <si>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</si>
  <si>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</si>
  <si>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</si>
  <si>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</si>
  <si>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</si>
  <si>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</si>
  <si>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</si>
  <si>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</si>
  <si>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</si>
  <si>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</si>
  <si>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</si>
  <si>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</si>
  <si>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</si>
  <si>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</si>
  <si>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</si>
  <si>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</si>
  <si>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</si>
  <si>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</si>
  <si>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</si>
  <si>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</si>
  <si>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</si>
  <si>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</si>
  <si>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</si>
  <si>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</si>
  <si>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</si>
  <si>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</si>
  <si>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</si>
  <si>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</si>
  <si>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</si>
  <si>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</si>
  <si>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</si>
  <si>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</si>
  <si>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</si>
  <si>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</si>
  <si>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</si>
  <si>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</si>
  <si>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</si>
  <si>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</si>
  <si>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</si>
  <si>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</si>
  <si>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</si>
  <si>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</si>
  <si>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</si>
  <si>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</si>
  <si>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</si>
  <si>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</si>
  <si>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</si>
  <si>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</si>
  <si>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</si>
  <si>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</si>
  <si>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</si>
  <si>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</si>
  <si>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</si>
  <si>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</si>
  <si>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</si>
  <si>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</si>
  <si>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</si>
  <si>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</si>
  <si>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</si>
  <si>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</si>
  <si>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</si>
  <si>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</si>
  <si>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</si>
  <si>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</si>
  <si>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</si>
  <si>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</si>
  <si>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</si>
  <si>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</si>
  <si>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</si>
  <si>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</si>
  <si>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</si>
  <si>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</si>
  <si>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</si>
  <si>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</si>
  <si>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</si>
  <si>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</si>
  <si>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</si>
  <si>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</si>
  <si>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</si>
  <si>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</si>
  <si>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</si>
  <si>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</si>
  <si>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</si>
  <si>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</si>
  <si>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</si>
  <si>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</si>
  <si>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</si>
  <si>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</si>
  <si>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</si>
  <si>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</si>
  <si>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</si>
  <si>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</si>
  <si>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</si>
  <si>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</si>
  <si>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</si>
  <si>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</si>
  <si>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</si>
  <si>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</si>
  <si>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</si>
  <si>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</si>
  <si>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</si>
  <si>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</si>
  <si>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</si>
  <si>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</si>
  <si>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</si>
  <si>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</si>
  <si>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</si>
  <si>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</si>
  <si>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</si>
  <si>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</si>
  <si>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</si>
  <si>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</si>
  <si>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</si>
  <si>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</si>
  <si>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</si>
  <si>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</si>
  <si>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</si>
  <si>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</si>
  <si>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</si>
  <si>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</si>
  <si>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</si>
  <si>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</si>
  <si>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</si>
  <si>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</si>
  <si>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</si>
  <si>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</si>
  <si>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</si>
  <si>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</si>
  <si>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</si>
  <si>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</si>
  <si>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</si>
  <si>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</si>
  <si>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</si>
  <si>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</si>
  <si>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</si>
  <si>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</si>
  <si>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</si>
  <si>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</si>
  <si>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</si>
  <si>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</si>
  <si>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</si>
  <si>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</si>
  <si>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</si>
  <si>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</si>
  <si>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</si>
  <si>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</si>
  <si>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</si>
  <si>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</si>
  <si>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</si>
  <si>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</si>
  <si>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</si>
  <si>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</si>
  <si>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</si>
  <si>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</si>
  <si>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</si>
  <si>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</si>
  <si>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</si>
  <si>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</si>
  <si>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</si>
  <si>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</si>
  <si>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</si>
  <si>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</si>
  <si>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</si>
  <si>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</si>
  <si>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</si>
  <si>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</si>
  <si>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</si>
  <si>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</si>
  <si>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</si>
  <si>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</si>
  <si>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</si>
  <si>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</si>
  <si>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</si>
  <si>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</si>
  <si>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</si>
  <si>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</si>
  <si>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</si>
  <si>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</si>
  <si>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</si>
  <si>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</si>
  <si>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</si>
  <si>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</si>
  <si>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</si>
  <si>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</si>
  <si>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</si>
  <si>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</si>
  <si>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</si>
  <si>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</si>
  <si>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</si>
  <si>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</si>
  <si>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</si>
  <si>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</si>
  <si>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</si>
  <si>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</si>
  <si>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</si>
  <si>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</si>
  <si>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</si>
  <si>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</si>
  <si>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</si>
  <si>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</si>
  <si>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</si>
  <si>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</si>
  <si>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</si>
  <si>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</si>
  <si>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</si>
  <si>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</si>
  <si>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</si>
  <si>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</si>
  <si>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</si>
  <si>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</si>
  <si>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</si>
  <si>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</si>
  <si>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</si>
  <si>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</si>
  <si>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</si>
  <si>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</si>
  <si>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</si>
  <si>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</si>
  <si>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</si>
  <si>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</si>
  <si>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</si>
  <si>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</si>
  <si>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</si>
  <si>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</si>
  <si>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</si>
  <si>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</si>
  <si>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</si>
  <si>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</si>
  <si>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</si>
  <si>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</si>
  <si>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</si>
  <si>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</si>
  <si>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</si>
  <si>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</si>
  <si>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</si>
  <si>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</si>
  <si>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</si>
  <si>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</si>
  <si>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</si>
  <si>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</si>
  <si>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</si>
  <si>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</si>
  <si>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</si>
  <si>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</si>
  <si>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</si>
  <si>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</si>
  <si>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</si>
  <si>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</si>
  <si>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</si>
  <si>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</si>
  <si>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</si>
  <si>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</si>
  <si>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</si>
  <si>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</si>
  <si>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</si>
  <si>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</si>
  <si>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</si>
  <si>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</si>
  <si>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</si>
  <si>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</si>
  <si>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</si>
  <si>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</si>
  <si>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</si>
  <si>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</si>
  <si>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</si>
  <si>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</si>
  <si>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</si>
  <si>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</si>
  <si>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</si>
  <si>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</si>
  <si>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</si>
  <si>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</si>
  <si>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</si>
  <si>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</si>
  <si>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</si>
  <si>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</si>
  <si>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</si>
  <si>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</si>
  <si>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</si>
  <si>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</si>
  <si>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</si>
  <si>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</si>
  <si>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</si>
  <si>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</si>
  <si>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</si>
  <si>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</si>
  <si>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</si>
  <si>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</si>
  <si>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</si>
  <si>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</si>
  <si>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</si>
  <si>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</si>
  <si>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</si>
  <si>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</si>
  <si>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</si>
  <si>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</si>
  <si>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</si>
  <si>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</si>
  <si>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</si>
  <si>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</si>
  <si>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</si>
  <si>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</si>
  <si>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</si>
  <si>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</si>
  <si>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</si>
  <si>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</si>
  <si>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</si>
  <si>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</si>
  <si>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</si>
  <si>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</si>
  <si>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</si>
  <si>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</si>
  <si>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</si>
  <si>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</si>
  <si>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</si>
  <si>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</si>
  <si>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</si>
  <si>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</si>
  <si>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</si>
  <si>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</si>
  <si>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</si>
  <si>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</si>
  <si>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</si>
  <si>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</si>
  <si>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</si>
  <si>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</si>
  <si>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</si>
  <si>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</si>
  <si>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</si>
  <si>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</si>
  <si>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</si>
  <si>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</si>
  <si>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</si>
  <si>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</si>
  <si>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</si>
  <si>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</si>
  <si>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</si>
  <si>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</si>
  <si>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</si>
  <si>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</si>
  <si>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</si>
  <si>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</si>
  <si>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</si>
  <si>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</si>
  <si>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</si>
  <si>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</si>
  <si>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</si>
  <si>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</si>
  <si>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</si>
  <si>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</si>
  <si>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</si>
  <si>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</si>
  <si>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</si>
  <si>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</si>
  <si>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</si>
  <si>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</si>
  <si>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</si>
  <si>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</si>
  <si>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</si>
  <si>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</si>
  <si>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</si>
  <si>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</si>
  <si>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</si>
  <si>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</si>
  <si>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</si>
  <si>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</si>
  <si>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</si>
  <si>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</si>
  <si>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</si>
  <si>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</si>
  <si>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</si>
  <si>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</si>
  <si>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</si>
  <si>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</si>
  <si>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</si>
  <si>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</si>
  <si>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</si>
  <si>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</si>
  <si>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</si>
  <si>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</si>
  <si>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</si>
  <si>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</si>
  <si>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</si>
  <si>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</si>
  <si>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</si>
  <si>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</si>
  <si>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</si>
  <si>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</si>
  <si>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</si>
  <si>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</si>
  <si>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</si>
  <si>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</si>
  <si>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</si>
  <si>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</si>
  <si>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</si>
  <si>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</si>
  <si>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</si>
  <si>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</si>
  <si>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</si>
  <si>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</si>
  <si>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</si>
  <si>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</si>
  <si>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</si>
  <si>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</si>
  <si>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</si>
  <si>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</si>
  <si>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</si>
  <si>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</si>
  <si>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</si>
  <si>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</si>
  <si>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</si>
  <si>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</si>
  <si>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</si>
  <si>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</si>
  <si>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</si>
  <si>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</si>
  <si>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</si>
  <si>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</si>
  <si>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</si>
  <si>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</si>
  <si>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</si>
  <si>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</si>
  <si>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</si>
  <si>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</si>
  <si>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</si>
  <si>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</si>
  <si>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</si>
  <si>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</si>
  <si>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</si>
  <si>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</si>
  <si>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</si>
  <si>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</si>
  <si>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</si>
  <si>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</si>
  <si>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</si>
  <si>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</si>
  <si>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</si>
  <si>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</si>
  <si>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</si>
  <si>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</si>
  <si>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</si>
  <si>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</si>
  <si>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</si>
  <si>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</si>
  <si>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</si>
  <si>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</si>
  <si>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</si>
  <si>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</si>
  <si>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</si>
  <si>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</si>
  <si>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</si>
  <si>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</si>
  <si>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</si>
  <si>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</si>
  <si>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</si>
  <si>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</si>
  <si>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</si>
  <si>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</si>
  <si>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</si>
  <si>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</si>
  <si>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</si>
  <si>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</si>
  <si>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</si>
  <si>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</si>
  <si>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</si>
  <si>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</si>
  <si>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</si>
  <si>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</si>
  <si>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</si>
  <si>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</si>
  <si>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</si>
  <si>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</si>
  <si>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</si>
  <si>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</si>
  <si>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</si>
  <si>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</si>
  <si>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</si>
  <si>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</si>
  <si>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</si>
  <si>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</si>
  <si>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</si>
  <si>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</si>
  <si>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</si>
  <si>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</si>
  <si>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</si>
  <si>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</si>
  <si>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</si>
  <si>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</si>
  <si>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</si>
  <si>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</si>
  <si>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</si>
  <si>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</si>
  <si>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</si>
  <si>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</si>
  <si>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</si>
  <si>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</si>
  <si>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</si>
  <si>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</si>
  <si>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</si>
  <si>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</si>
  <si>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</si>
  <si>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</si>
  <si>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</si>
  <si>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</si>
  <si>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</si>
  <si>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</si>
  <si>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</si>
  <si>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</si>
  <si>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</si>
  <si>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</si>
  <si>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</si>
  <si>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</si>
  <si>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</si>
  <si>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</si>
  <si>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</si>
  <si>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</si>
  <si>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</si>
  <si>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</si>
  <si>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</si>
  <si>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</si>
  <si>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</si>
  <si>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</si>
  <si>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</si>
  <si>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</si>
  <si>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</si>
  <si>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</si>
  <si>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</si>
  <si>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</si>
  <si>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</si>
  <si>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</si>
  <si>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</si>
  <si>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</si>
  <si>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</si>
  <si>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</si>
  <si>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</si>
  <si>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</si>
  <si>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</si>
  <si>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</si>
  <si>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</si>
  <si>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</si>
  <si>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</si>
  <si>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</si>
  <si>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</si>
  <si>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</si>
  <si>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</si>
  <si>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</si>
  <si>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</si>
  <si>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</si>
  <si>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</si>
  <si>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</si>
  <si>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</si>
  <si>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</si>
  <si>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</si>
  <si>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</si>
  <si>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</si>
  <si>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</si>
  <si>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</si>
  <si>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</si>
  <si>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</si>
  <si>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</si>
  <si>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</si>
  <si>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</si>
  <si>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</si>
  <si>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</si>
  <si>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</si>
  <si>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</si>
  <si>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</si>
  <si>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</si>
  <si>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</si>
  <si>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</si>
  <si>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</si>
  <si>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</si>
  <si>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</si>
  <si>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</si>
  <si>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</si>
  <si>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</si>
  <si>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</si>
  <si>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</si>
  <si>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</si>
  <si>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</si>
  <si>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</si>
  <si>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</si>
  <si>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</si>
  <si>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</si>
  <si>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</si>
  <si>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</si>
  <si>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</si>
  <si>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</si>
  <si>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</si>
  <si>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</si>
  <si>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</si>
  <si>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</si>
  <si>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</si>
  <si>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</si>
  <si>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</si>
  <si>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</si>
  <si>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</si>
  <si>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</si>
  <si>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</si>
  <si>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</si>
  <si>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</si>
  <si>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</si>
  <si>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</si>
  <si>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</si>
  <si>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</si>
  <si>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</si>
  <si>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</si>
  <si>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</si>
  <si>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</si>
  <si>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</si>
  <si>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</si>
  <si>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</si>
  <si>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</si>
  <si>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</si>
  <si>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</si>
  <si>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</si>
  <si>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</si>
  <si>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</si>
  <si>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</si>
  <si>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</si>
  <si>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</si>
  <si>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</si>
  <si>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</si>
  <si>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</si>
  <si>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</si>
  <si>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</si>
  <si>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</si>
  <si>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</si>
  <si>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</si>
  <si>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</si>
  <si>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</si>
  <si>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</si>
  <si>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</si>
  <si>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</si>
  <si>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</si>
  <si>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</si>
  <si>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</si>
  <si>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</si>
  <si>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</si>
  <si>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</si>
  <si>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</si>
  <si>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</si>
  <si>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</si>
  <si>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</si>
  <si>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</si>
  <si>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</si>
  <si>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</si>
  <si>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</si>
  <si>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</si>
  <si>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</si>
  <si>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</si>
  <si>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</si>
  <si>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</si>
  <si>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</si>
  <si>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</si>
  <si>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</si>
  <si>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</si>
  <si>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</si>
  <si>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</si>
  <si>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</si>
  <si>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</si>
  <si>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</si>
  <si>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</si>
  <si>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</si>
  <si>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</si>
  <si>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</si>
  <si>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</si>
  <si>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</si>
  <si>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</si>
  <si>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</si>
  <si>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</si>
  <si>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</si>
  <si>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</si>
  <si>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</si>
  <si>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</si>
  <si>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</si>
  <si>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</si>
  <si>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</si>
  <si>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</si>
  <si>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</si>
  <si>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</si>
  <si>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</si>
  <si>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</si>
  <si>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</si>
  <si>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</si>
  <si>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</si>
  <si>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</si>
  <si>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</si>
  <si>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</si>
  <si>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</si>
  <si>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</si>
  <si>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</si>
  <si>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</si>
  <si>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</si>
  <si>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</si>
  <si>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</si>
  <si>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</si>
  <si>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</si>
  <si>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</si>
  <si>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</si>
  <si>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</si>
  <si>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</si>
  <si>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</si>
  <si>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</si>
  <si>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</si>
  <si>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</si>
  <si>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</si>
  <si>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</si>
  <si>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</si>
  <si>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</si>
  <si>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</si>
  <si>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</si>
  <si>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</si>
  <si>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</si>
  <si>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</si>
  <si>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</si>
  <si>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</si>
  <si>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</si>
  <si>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</si>
  <si>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</si>
  <si>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</si>
  <si>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</si>
  <si>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</si>
  <si>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</si>
  <si>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</si>
  <si>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</si>
  <si>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</si>
  <si>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</si>
  <si>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</si>
  <si>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</si>
  <si>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</si>
  <si>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</si>
  <si>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</si>
  <si>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</si>
  <si>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</si>
  <si>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</si>
  <si>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</si>
  <si>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</si>
  <si>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</si>
  <si>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</si>
  <si>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</si>
  <si>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</si>
  <si>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</si>
  <si>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</si>
  <si>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</si>
  <si>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</si>
  <si>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</si>
  <si>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</si>
  <si>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</si>
  <si>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</si>
  <si>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</si>
  <si>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</si>
  <si>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</si>
  <si>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</si>
  <si>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</si>
  <si>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</si>
  <si>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</si>
  <si>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</si>
  <si>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</si>
  <si>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</si>
  <si>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</si>
  <si>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</si>
  <si>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</si>
  <si>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</si>
  <si>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</si>
  <si>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</si>
  <si>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</si>
  <si>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</si>
  <si>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</si>
  <si>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</si>
  <si>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</si>
  <si>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</si>
  <si>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</si>
  <si>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</si>
  <si>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</si>
  <si>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</si>
  <si>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</si>
  <si>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</si>
  <si>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</si>
  <si>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</si>
  <si>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</si>
  <si>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</si>
  <si>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</si>
  <si>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</si>
  <si>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</si>
  <si>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</si>
  <si>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</si>
  <si>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</si>
  <si>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</si>
  <si>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</si>
  <si>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</si>
  <si>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</si>
  <si>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</si>
  <si>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</si>
  <si>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</si>
  <si>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</si>
  <si>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</si>
  <si>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</si>
  <si>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</si>
  <si>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</si>
  <si>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</si>
  <si>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</si>
  <si>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</si>
  <si>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</si>
  <si>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</si>
  <si>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</si>
  <si>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</si>
  <si>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</si>
  <si>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</si>
  <si>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</si>
  <si>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</si>
  <si>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</si>
  <si>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</si>
  <si>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</si>
  <si>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</si>
  <si>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</si>
  <si>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</si>
  <si>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</si>
  <si>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</si>
  <si>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</si>
  <si>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</si>
  <si>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</si>
  <si>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</si>
  <si>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</si>
  <si>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</si>
  <si>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</si>
  <si>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</si>
  <si>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</si>
  <si>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</si>
  <si>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</si>
  <si>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</si>
  <si>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</si>
  <si>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</si>
  <si>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</si>
  <si>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</si>
  <si>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</si>
  <si>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</si>
  <si>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</si>
  <si>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</si>
  <si>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</si>
  <si>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</si>
  <si>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</si>
  <si>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</si>
  <si>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</si>
  <si>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</si>
  <si>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</si>
  <si>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</si>
  <si>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</si>
  <si>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</si>
  <si>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</si>
  <si>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</si>
  <si>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</si>
  <si>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</si>
  <si>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</si>
  <si>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</si>
  <si>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</si>
  <si>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</si>
  <si>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</si>
  <si>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</si>
  <si>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</si>
  <si>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</si>
  <si>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</si>
  <si>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</si>
  <si>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</si>
  <si>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</si>
  <si>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</si>
  <si>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</si>
  <si>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</si>
  <si>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</si>
  <si>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</si>
  <si>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</si>
  <si>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</si>
  <si>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</si>
  <si>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</si>
  <si>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</si>
  <si>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</si>
  <si>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</si>
  <si>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</si>
  <si>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</si>
  <si>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</si>
  <si>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</si>
  <si>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</si>
  <si>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</si>
  <si>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</si>
  <si>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</si>
  <si>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</si>
  <si>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</si>
  <si>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</si>
  <si>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</si>
  <si>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</si>
  <si>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</si>
  <si>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</si>
  <si>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</si>
  <si>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</si>
  <si>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</si>
  <si>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</si>
  <si>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</si>
  <si>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</si>
  <si>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</si>
  <si>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</si>
  <si>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</si>
  <si>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</si>
  <si>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</si>
  <si>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</si>
  <si>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</si>
  <si>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</si>
  <si>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</si>
  <si>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</si>
  <si>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</si>
  <si>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</si>
  <si>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</si>
  <si>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</si>
  <si>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</si>
  <si>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</si>
  <si>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</si>
  <si>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</si>
  <si>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</si>
  <si>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</si>
  <si>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</si>
  <si>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</si>
  <si>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</si>
  <si>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</si>
  <si>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</si>
  <si>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</si>
  <si>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</si>
  <si>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</si>
  <si>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</si>
  <si>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</si>
  <si>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</si>
  <si>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</si>
  <si>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</si>
  <si>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</si>
  <si>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</si>
  <si>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</si>
  <si>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</si>
  <si>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</si>
  <si>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</si>
  <si>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</si>
  <si>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</si>
  <si>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</si>
  <si>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</si>
  <si>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</si>
  <si>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</si>
  <si>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</si>
  <si>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</si>
  <si>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</si>
  <si>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</si>
  <si>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</si>
  <si>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</si>
  <si>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</si>
  <si>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</si>
  <si>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</si>
  <si>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</si>
  <si>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</si>
  <si>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</si>
  <si>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</si>
  <si>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</si>
  <si>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</si>
  <si>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</si>
  <si>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</si>
  <si>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</si>
  <si>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</si>
  <si>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</si>
  <si>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</si>
  <si>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</si>
  <si>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</si>
  <si>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</si>
  <si>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</si>
  <si>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</si>
  <si>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</si>
  <si>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</si>
  <si>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</si>
  <si>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</si>
  <si>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</si>
  <si>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</si>
  <si>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</si>
  <si>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</si>
  <si>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</si>
  <si>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</si>
  <si>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</si>
  <si>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</si>
  <si>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</si>
  <si>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</si>
  <si>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</si>
  <si>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</si>
  <si>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</si>
  <si>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</si>
  <si>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</si>
  <si>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</si>
  <si>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</si>
  <si>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</si>
  <si>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</si>
  <si>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</si>
  <si>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</si>
  <si>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</si>
  <si>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</si>
  <si>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</si>
  <si>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</si>
  <si>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</si>
  <si>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</si>
  <si>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</si>
  <si>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</si>
  <si>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</si>
  <si>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</si>
  <si>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</si>
  <si>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</si>
  <si>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</si>
  <si>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</si>
  <si>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</si>
  <si>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</si>
  <si>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</si>
  <si>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</si>
  <si>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</si>
  <si>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</si>
  <si>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</si>
  <si>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</si>
  <si>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</si>
  <si>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</si>
  <si>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</si>
  <si>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</si>
  <si>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</si>
  <si>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</si>
  <si>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</si>
  <si>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</si>
  <si>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</si>
  <si>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</si>
  <si>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</si>
  <si>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</si>
  <si>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</si>
  <si>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</si>
  <si>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</si>
  <si>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</si>
  <si>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</si>
  <si>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</si>
  <si>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</si>
  <si>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</si>
  <si>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</si>
  <si>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</si>
  <si>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</si>
  <si>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</si>
  <si>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</si>
  <si>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</si>
  <si>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</si>
  <si>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</si>
  <si>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</si>
  <si>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</si>
  <si>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</si>
  <si>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</si>
  <si>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</si>
  <si>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</si>
  <si>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</si>
  <si>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</si>
  <si>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</si>
  <si>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</si>
  <si>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</si>
  <si>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</si>
  <si>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</si>
  <si>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</si>
  <si>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</si>
  <si>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</si>
  <si>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</si>
  <si>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</si>
  <si>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</si>
  <si>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</si>
  <si>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</si>
  <si>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</si>
  <si>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</si>
  <si>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</si>
  <si>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</si>
  <si>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</si>
  <si>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</si>
  <si>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</si>
  <si>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</si>
  <si>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</si>
  <si>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</si>
  <si>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</si>
  <si>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</si>
  <si>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</si>
  <si>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</si>
  <si>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</si>
  <si>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</si>
  <si>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</si>
  <si>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</si>
  <si>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</si>
  <si>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</si>
  <si>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</si>
  <si>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</si>
  <si>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</si>
  <si>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</si>
  <si>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</si>
  <si>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</si>
  <si>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</si>
  <si>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</si>
  <si>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</si>
  <si>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</si>
  <si>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</si>
  <si>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</si>
  <si>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</si>
  <si>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</si>
  <si>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</si>
  <si>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</si>
  <si>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</si>
  <si>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</si>
  <si>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</si>
  <si>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</si>
  <si>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</si>
  <si>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</si>
  <si>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</si>
  <si>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</si>
  <si>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</si>
  <si>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</si>
  <si>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</si>
  <si>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</si>
  <si>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</si>
  <si>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</si>
  <si>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</si>
  <si>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</si>
  <si>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</si>
  <si>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</si>
  <si>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</si>
  <si>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</si>
  <si>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</si>
  <si>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</si>
  <si>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</si>
  <si>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</si>
  <si>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</si>
  <si>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</si>
  <si>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</si>
  <si>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</si>
  <si>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</si>
  <si>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</si>
  <si>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</si>
  <si>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</si>
  <si>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</si>
  <si>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</si>
  <si>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</si>
  <si>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</si>
  <si>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</si>
  <si>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</si>
  <si>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</si>
  <si>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</si>
  <si>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</si>
  <si>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</si>
  <si>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</si>
  <si>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</si>
  <si>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</si>
  <si>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</si>
  <si>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</si>
  <si>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</si>
  <si>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</si>
  <si>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</si>
  <si>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</si>
  <si>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</si>
  <si>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</si>
  <si>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</si>
  <si>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</si>
  <si>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</si>
  <si>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</si>
  <si>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</si>
  <si>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</si>
  <si>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</si>
  <si>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</si>
  <si>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</si>
  <si>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</si>
  <si>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</si>
  <si>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</si>
  <si>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</si>
  <si>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</si>
  <si>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</si>
  <si>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</si>
  <si>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</si>
  <si>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</si>
  <si>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</si>
  <si>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</si>
  <si>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</si>
  <si>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</si>
  <si>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</si>
  <si>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</si>
  <si>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</si>
  <si>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</si>
  <si>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</si>
  <si>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</si>
  <si>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</si>
  <si>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</si>
  <si>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</si>
  <si>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</si>
  <si>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</si>
  <si>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</si>
  <si>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</si>
  <si>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</si>
  <si>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</si>
  <si>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</si>
  <si>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</si>
  <si>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</si>
  <si>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</si>
  <si>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</si>
  <si>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</si>
  <si>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</si>
  <si>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</si>
  <si>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</si>
  <si>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</si>
  <si>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</si>
  <si>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</si>
  <si>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</si>
  <si>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</si>
  <si>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</si>
  <si>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</si>
  <si>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</si>
  <si>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</si>
  <si>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</si>
  <si>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</si>
  <si>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</si>
  <si>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</si>
  <si>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</si>
  <si>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</si>
  <si>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</si>
  <si>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</si>
  <si>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</si>
  <si>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</si>
  <si>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</si>
  <si>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</si>
  <si>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</si>
  <si>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</si>
  <si>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</si>
  <si>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</si>
  <si>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</si>
  <si>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</si>
  <si>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</si>
  <si>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</si>
  <si>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</si>
  <si>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</si>
  <si>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</si>
  <si>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</si>
  <si>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</si>
  <si>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</si>
  <si>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</si>
  <si>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</si>
  <si>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</si>
  <si>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</si>
  <si>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</si>
  <si>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</si>
  <si>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</si>
  <si>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</si>
  <si>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</si>
  <si>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</si>
  <si>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</si>
  <si>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</si>
  <si>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</si>
  <si>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</si>
  <si>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</si>
  <si>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</si>
  <si>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</si>
  <si>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</si>
  <si>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</si>
  <si>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</si>
  <si>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</si>
  <si>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</si>
  <si>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</si>
  <si>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</si>
  <si>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</si>
  <si>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</si>
  <si>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</si>
  <si>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</si>
  <si>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</si>
  <si>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</si>
  <si>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</si>
  <si>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</si>
  <si>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</si>
  <si>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</si>
  <si>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</si>
  <si>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</si>
  <si>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</si>
  <si>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</si>
  <si>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</si>
  <si>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</si>
  <si>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</si>
  <si>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</si>
  <si>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</si>
  <si>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</si>
  <si>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</si>
  <si>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</si>
  <si>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</si>
  <si>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</si>
  <si>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</si>
  <si>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</si>
  <si>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</si>
  <si>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</si>
  <si>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</si>
  <si>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</si>
  <si>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</si>
  <si>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</si>
  <si>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</si>
  <si>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</si>
  <si>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</si>
  <si>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</si>
  <si>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</si>
  <si>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</si>
  <si>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</si>
  <si>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</si>
  <si>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</si>
  <si>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</si>
  <si>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</si>
  <si>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</si>
  <si>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</si>
  <si>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</si>
  <si>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</si>
  <si>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</si>
  <si>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</si>
  <si>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</si>
  <si>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</si>
  <si>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</si>
  <si>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</si>
  <si>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</si>
  <si>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</si>
  <si>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</si>
  <si>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</si>
  <si>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</si>
  <si>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</si>
  <si>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</si>
  <si>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</si>
  <si>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</si>
  <si>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</si>
  <si>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</si>
  <si>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</si>
  <si>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</si>
  <si>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</si>
  <si>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</si>
  <si>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</si>
  <si>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</si>
  <si>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</si>
  <si>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</si>
  <si>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</si>
  <si>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</si>
  <si>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</si>
  <si>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</si>
  <si>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</si>
  <si>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</si>
  <si>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</si>
  <si>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</si>
  <si>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</si>
  <si>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</si>
  <si>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</si>
  <si>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</si>
  <si>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</si>
  <si>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</si>
  <si>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</si>
  <si>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</si>
  <si>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</si>
  <si>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</si>
  <si>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</si>
  <si>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</si>
  <si>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</si>
  <si>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</si>
  <si>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</si>
  <si>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</si>
  <si>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</si>
  <si>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</si>
  <si>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</si>
  <si>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</si>
  <si>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</si>
  <si>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</si>
  <si>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</si>
  <si>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</si>
  <si>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</si>
  <si>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</si>
  <si>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</si>
  <si>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</si>
  <si>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</si>
  <si>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</si>
  <si>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</si>
  <si>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</si>
  <si>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</si>
  <si>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</si>
  <si>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</si>
  <si>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</si>
  <si>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</si>
  <si>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</si>
  <si>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</si>
  <si>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</si>
  <si>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</si>
  <si>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</si>
  <si>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</si>
  <si>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</si>
  <si>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</si>
  <si>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</si>
  <si>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</si>
  <si>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</si>
  <si>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</si>
  <si>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</si>
  <si>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</si>
  <si>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</si>
  <si>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</si>
  <si>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</si>
  <si>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</si>
  <si>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</si>
  <si>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</si>
  <si>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</si>
  <si>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</si>
  <si>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</si>
  <si>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</si>
  <si>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</si>
  <si>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</si>
  <si>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</si>
  <si>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</si>
  <si>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</si>
  <si>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</si>
  <si>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</si>
  <si>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</si>
  <si>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</si>
  <si>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</si>
  <si>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</si>
  <si>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</si>
  <si>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</si>
  <si>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</si>
  <si>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</si>
  <si>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</si>
  <si>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</si>
  <si>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</si>
  <si>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</si>
  <si>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</si>
  <si>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</si>
  <si>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</si>
  <si>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</si>
  <si>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</si>
  <si>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</si>
  <si>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</si>
  <si>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</si>
  <si>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</si>
  <si>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</si>
  <si>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</si>
  <si>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</si>
  <si>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</si>
  <si>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</si>
  <si>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</si>
  <si>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</si>
  <si>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</si>
  <si>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</si>
  <si>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</si>
  <si>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</si>
  <si>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</si>
  <si>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</si>
  <si>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</si>
  <si>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</si>
  <si>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</si>
  <si>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</si>
  <si>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</si>
  <si>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</si>
  <si>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</si>
  <si>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</si>
  <si>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</si>
  <si>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</si>
  <si>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</si>
  <si>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</si>
  <si>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</si>
  <si>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</si>
  <si>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</si>
  <si>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</si>
  <si>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</si>
  <si>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</si>
  <si>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</si>
  <si>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</si>
  <si>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</si>
  <si>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</si>
  <si>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</si>
  <si>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</si>
  <si>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</si>
  <si>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</si>
  <si>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</si>
  <si>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</si>
  <si>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</si>
  <si>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</si>
  <si>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</si>
  <si>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</si>
  <si>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</si>
  <si>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</si>
  <si>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</si>
  <si>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</si>
  <si>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</si>
  <si>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</si>
  <si>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</si>
  <si>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</si>
  <si>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</si>
  <si>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</si>
  <si>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</si>
  <si>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</si>
  <si>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</si>
  <si>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</si>
  <si>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</si>
  <si>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</si>
  <si>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</si>
  <si>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</si>
  <si>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</si>
  <si>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</si>
  <si>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</si>
  <si>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</si>
  <si>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</si>
  <si>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</si>
  <si>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</si>
  <si>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</si>
  <si>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</si>
  <si>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</si>
  <si>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</si>
  <si>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</si>
  <si>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</si>
  <si>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</si>
  <si>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</si>
  <si>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</si>
  <si>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</si>
  <si>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</si>
  <si>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</si>
  <si>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</si>
  <si>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</si>
  <si>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</si>
  <si>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</si>
  <si>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</si>
  <si>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</si>
  <si>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</si>
  <si>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</si>
  <si>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</si>
  <si>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</si>
  <si>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</si>
  <si>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</si>
  <si>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</si>
  <si>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</si>
  <si>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</si>
  <si>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</si>
  <si>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</si>
  <si>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</si>
  <si>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</si>
  <si>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</si>
  <si>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</si>
  <si>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</si>
  <si>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</si>
  <si>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</si>
  <si>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</si>
  <si>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</si>
  <si>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</si>
  <si>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</si>
  <si>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</si>
  <si>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</si>
  <si>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</si>
  <si>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</si>
  <si>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</si>
  <si>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</si>
  <si>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</si>
  <si>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</si>
  <si>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</si>
  <si>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</si>
  <si>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</si>
  <si>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</si>
  <si>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</si>
  <si>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</si>
  <si>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</si>
  <si>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</si>
  <si>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</si>
  <si>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</si>
  <si>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</si>
  <si>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</si>
  <si>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</si>
  <si>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</si>
  <si>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</si>
  <si>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</si>
  <si>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</si>
  <si>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</si>
  <si>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</si>
  <si>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</si>
  <si>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</si>
  <si>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</si>
  <si>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</si>
  <si>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</si>
  <si>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</si>
  <si>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</si>
  <si>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</si>
  <si>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</si>
  <si>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</si>
  <si>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</si>
  <si>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</si>
  <si>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</si>
  <si>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</si>
  <si>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</si>
  <si>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</si>
  <si>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</si>
  <si>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</si>
  <si>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</si>
  <si>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</si>
  <si>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</si>
  <si>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</si>
  <si>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</si>
  <si>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</si>
  <si>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</si>
  <si>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</si>
  <si>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</si>
  <si>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</si>
  <si>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</si>
  <si>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</si>
  <si>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</si>
  <si>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</si>
  <si>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</si>
  <si>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</si>
  <si>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</si>
  <si>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</si>
  <si>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</si>
  <si>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</si>
  <si>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</si>
  <si>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</si>
  <si>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</si>
  <si>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</si>
  <si>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</si>
  <si>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</si>
  <si>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</si>
  <si>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</si>
  <si>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</si>
  <si>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</si>
  <si>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</si>
  <si>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</si>
  <si>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</si>
  <si>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</si>
  <si>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</si>
  <si>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</si>
  <si>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</si>
  <si>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</si>
  <si>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</si>
  <si>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</si>
  <si>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</si>
  <si>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</si>
  <si>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</si>
  <si>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</si>
  <si>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</si>
  <si>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</si>
  <si>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</si>
  <si>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</si>
  <si>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</si>
  <si>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</si>
  <si>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</si>
  <si>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</si>
  <si>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</si>
  <si>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</si>
  <si>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</si>
  <si>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</si>
  <si>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</si>
  <si>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</si>
  <si>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</si>
  <si>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</si>
  <si>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</si>
  <si>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</si>
  <si>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</si>
  <si>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</si>
  <si>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</si>
  <si>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</si>
  <si>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</si>
  <si>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</si>
  <si>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</si>
  <si>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</si>
  <si>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</si>
  <si>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</si>
  <si>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</si>
  <si>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</si>
  <si>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</si>
  <si>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</si>
  <si>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</si>
  <si>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</si>
  <si>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</si>
  <si>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</si>
  <si>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</si>
  <si>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</si>
  <si>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</si>
  <si>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</si>
  <si>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</si>
  <si>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</si>
  <si>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</si>
  <si>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</si>
  <si>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</si>
  <si>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</si>
  <si>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</si>
  <si>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</si>
  <si>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</si>
  <si>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</si>
  <si>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</si>
  <si>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</si>
  <si>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</si>
  <si>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</si>
  <si>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</si>
  <si>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</si>
  <si>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</si>
  <si>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</si>
  <si>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</si>
  <si>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</si>
  <si>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</si>
  <si>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</si>
  <si>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</si>
  <si>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</si>
  <si>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</si>
  <si>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</si>
  <si>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</si>
  <si>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</si>
  <si>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</si>
  <si>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</si>
  <si>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</si>
  <si>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</si>
  <si>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</si>
  <si>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</si>
  <si>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</si>
  <si>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</si>
  <si>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</si>
  <si>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</si>
  <si>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</si>
  <si>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</si>
  <si>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</si>
  <si>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</si>
  <si>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</si>
  <si>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</si>
  <si>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</si>
  <si>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</si>
  <si>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</si>
  <si>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</si>
  <si>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</si>
  <si>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</si>
  <si>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</si>
  <si>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</si>
  <si>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</si>
  <si>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</si>
  <si>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</si>
  <si>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</si>
  <si>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</si>
  <si>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</si>
  <si>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</si>
  <si>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</si>
  <si>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</si>
  <si>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</si>
  <si>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</si>
  <si>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</si>
  <si>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</si>
  <si>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</si>
  <si>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</si>
  <si>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</si>
  <si>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</si>
  <si>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</si>
  <si>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</si>
  <si>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</si>
  <si>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</si>
  <si>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</si>
  <si>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</si>
  <si>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</si>
  <si>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</si>
  <si>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</si>
  <si>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</si>
  <si>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</si>
  <si>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</si>
  <si>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</si>
  <si>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</si>
  <si>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</si>
  <si>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</si>
  <si>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</si>
  <si>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</si>
  <si>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</si>
  <si>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</si>
  <si>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</si>
  <si>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</si>
  <si>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</si>
  <si>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</si>
  <si>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</si>
  <si>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</si>
  <si>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</si>
  <si>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</si>
  <si>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</si>
  <si>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</si>
  <si>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</si>
  <si>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</si>
  <si>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</si>
  <si>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</si>
  <si>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</si>
  <si>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</si>
  <si>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</si>
  <si>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</si>
  <si>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</si>
  <si>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</si>
  <si>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</si>
  <si>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</si>
  <si>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</si>
  <si>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</si>
  <si>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</si>
  <si>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</si>
  <si>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</si>
  <si>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</si>
  <si>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</si>
  <si>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</si>
  <si>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</si>
  <si>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</si>
  <si>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</si>
  <si>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</si>
  <si>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</si>
  <si>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</si>
  <si>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</si>
  <si>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</si>
  <si>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</si>
  <si>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</si>
  <si>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</si>
  <si>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</si>
  <si>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</si>
  <si>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</si>
  <si>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</si>
  <si>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</si>
  <si>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</si>
  <si>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</si>
  <si>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</si>
  <si>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</si>
  <si>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</si>
  <si>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</si>
  <si>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</si>
  <si>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</si>
  <si>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</si>
  <si>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</si>
  <si>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</si>
  <si>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</si>
  <si>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</si>
  <si>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</si>
  <si>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</si>
  <si>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</si>
  <si>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</si>
  <si>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</si>
  <si>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</si>
  <si>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</si>
  <si>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</si>
  <si>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</si>
  <si>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</si>
  <si>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</si>
  <si>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</si>
  <si>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</si>
  <si>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</si>
  <si>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</si>
  <si>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</si>
  <si>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</si>
  <si>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</si>
  <si>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</si>
  <si>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</si>
  <si>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</si>
  <si>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</si>
  <si>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</si>
  <si>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</si>
  <si>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</si>
  <si>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</si>
  <si>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</si>
  <si>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</si>
  <si>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</si>
  <si>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</si>
  <si>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</si>
  <si>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</si>
  <si>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</si>
  <si>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</si>
  <si>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</si>
  <si>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</si>
  <si>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</si>
  <si>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</si>
  <si>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</si>
  <si>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</si>
  <si>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</si>
  <si>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</si>
  <si>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</si>
  <si>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</si>
  <si>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</si>
  <si>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</si>
  <si>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</si>
  <si>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</si>
  <si>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</si>
  <si>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</si>
  <si>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</si>
  <si>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</si>
  <si>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</si>
  <si>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</si>
  <si>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</si>
  <si>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</si>
  <si>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</si>
  <si>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</si>
  <si>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</si>
  <si>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</si>
  <si>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</si>
  <si>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</si>
  <si>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</si>
  <si>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</si>
  <si>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</si>
  <si>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</si>
  <si>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</si>
  <si>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</si>
  <si>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</si>
  <si>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</si>
  <si>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</si>
  <si>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</si>
  <si>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</si>
  <si>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</si>
  <si>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</si>
  <si>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</si>
  <si>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</si>
  <si>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</si>
  <si>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</si>
  <si>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</si>
  <si>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</si>
  <si>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</si>
  <si>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</si>
  <si>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</si>
  <si>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</si>
  <si>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</si>
  <si>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</si>
  <si>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</si>
  <si>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</si>
  <si>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</si>
  <si>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</si>
  <si>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</si>
  <si>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</si>
  <si>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</si>
  <si>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</si>
  <si>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</si>
  <si>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</si>
  <si>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</si>
  <si>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</si>
  <si>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</si>
  <si>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</si>
  <si>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</si>
  <si>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</si>
  <si>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</si>
  <si>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</si>
  <si>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</si>
  <si>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</si>
  <si>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</si>
  <si>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</si>
  <si>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</si>
  <si>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</si>
  <si>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</si>
  <si>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</si>
  <si>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</si>
  <si>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</si>
  <si>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</si>
  <si>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</si>
  <si>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</si>
  <si>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</si>
  <si>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</si>
  <si>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</si>
  <si>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</si>
  <si>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</si>
  <si>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</si>
  <si>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</si>
  <si>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</si>
  <si>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</si>
  <si>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</si>
  <si>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</si>
  <si>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</si>
  <si>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</si>
  <si>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</si>
  <si>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</si>
  <si>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</si>
  <si>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</si>
  <si>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</si>
  <si>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</si>
  <si>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</si>
  <si>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</si>
  <si>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</si>
  <si>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</si>
  <si>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</si>
  <si>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</si>
  <si>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</si>
  <si>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</si>
  <si>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</si>
  <si>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</si>
  <si>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</si>
  <si>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</si>
  <si>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</si>
  <si>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</si>
  <si>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</si>
  <si>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</si>
  <si>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</si>
  <si>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</si>
  <si>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</si>
  <si>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</si>
  <si>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</si>
  <si>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</si>
  <si>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</si>
  <si>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</si>
  <si>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</si>
  <si>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</si>
  <si>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</si>
  <si>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</si>
  <si>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</si>
  <si>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</si>
  <si>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</si>
  <si>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</si>
  <si>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</si>
  <si>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</si>
  <si>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</si>
  <si>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</si>
  <si>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</si>
  <si>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</si>
  <si>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</si>
  <si>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</si>
  <si>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</si>
  <si>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</si>
  <si>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</si>
  <si>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</si>
  <si>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</si>
  <si>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</si>
  <si>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</si>
  <si>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</si>
  <si>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</si>
  <si>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</si>
  <si>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</si>
  <si>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</si>
  <si>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</si>
  <si>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</si>
  <si>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</si>
  <si>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</si>
  <si>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</si>
  <si>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</si>
  <si>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</si>
  <si>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</si>
  <si>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</si>
  <si>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</si>
  <si>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</si>
  <si>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</si>
  <si>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</si>
  <si>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</si>
  <si>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</si>
  <si>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</si>
  <si>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</si>
  <si>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</si>
  <si>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</si>
  <si>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</si>
  <si>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</si>
  <si>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</si>
  <si>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</si>
  <si>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</si>
  <si>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</si>
  <si>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</si>
  <si>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</si>
  <si>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</si>
  <si>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</si>
  <si>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</si>
  <si>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</si>
  <si>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</si>
  <si>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</si>
  <si>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</si>
  <si>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</si>
  <si>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</si>
  <si>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</si>
  <si>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</si>
  <si>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</si>
  <si>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</si>
  <si>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</si>
  <si>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</si>
  <si>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</si>
  <si>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</si>
  <si>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</si>
  <si>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</si>
  <si>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</si>
  <si>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</si>
  <si>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</si>
  <si>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</si>
  <si>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</si>
  <si>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</si>
  <si>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</si>
  <si>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</si>
  <si>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</si>
  <si>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</si>
  <si>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</si>
  <si>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</si>
  <si>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</si>
  <si>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</si>
  <si>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</si>
  <si>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</si>
  <si>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</si>
  <si>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</si>
  <si>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</si>
  <si>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</si>
  <si>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</si>
  <si>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</si>
  <si>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</si>
  <si>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</si>
  <si>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</si>
  <si>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</si>
  <si>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</si>
  <si>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</si>
  <si>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</si>
  <si>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</si>
  <si>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</si>
  <si>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</si>
  <si>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</si>
  <si>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</si>
  <si>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</si>
  <si>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</si>
  <si>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</si>
  <si>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</si>
  <si>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</si>
  <si>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</si>
  <si>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</si>
  <si>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</si>
  <si>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</si>
  <si>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</si>
  <si>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</si>
  <si>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</si>
  <si>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</si>
  <si>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</si>
  <si>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</si>
  <si>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</si>
  <si>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</si>
  <si>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</si>
  <si>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</si>
  <si>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</si>
  <si>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</si>
  <si>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</si>
  <si>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</si>
  <si>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</si>
  <si>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</si>
  <si>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</si>
  <si>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</si>
  <si>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</si>
  <si>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</si>
  <si>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</si>
  <si>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</si>
  <si>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</si>
  <si>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</si>
  <si>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</si>
  <si>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</si>
  <si>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</si>
  <si>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</si>
  <si>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</si>
  <si>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</si>
  <si>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</si>
  <si>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</si>
  <si>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</si>
  <si>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</si>
  <si>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</si>
  <si>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</si>
  <si>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</si>
  <si>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</si>
  <si>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</si>
  <si>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</si>
  <si>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</si>
  <si>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</si>
  <si>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</si>
  <si>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</si>
  <si>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</si>
  <si>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</si>
  <si>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</si>
  <si>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</si>
  <si>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</si>
  <si>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</si>
  <si>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</si>
  <si>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</si>
  <si>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</si>
  <si>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</si>
  <si>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</si>
  <si>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</si>
  <si>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</si>
  <si>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</si>
  <si>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</si>
  <si>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</si>
  <si>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</si>
  <si>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</si>
  <si>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</si>
  <si>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</si>
  <si>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</si>
  <si>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</si>
  <si>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</si>
  <si>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</si>
  <si>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</si>
  <si>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</si>
  <si>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</si>
  <si>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</si>
  <si>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</si>
  <si>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</si>
  <si>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</si>
  <si>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</si>
  <si>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</si>
  <si>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</si>
  <si>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</si>
  <si>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</si>
  <si>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</si>
  <si>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</si>
  <si>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</si>
  <si>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</si>
  <si>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</si>
  <si>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</si>
  <si>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</si>
  <si>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</si>
  <si>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</si>
  <si>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</si>
  <si>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</si>
  <si>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</si>
  <si>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</si>
  <si>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</si>
  <si>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</si>
  <si>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</si>
  <si>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</si>
  <si>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</si>
  <si>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</si>
  <si>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</si>
  <si>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</si>
  <si>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</si>
  <si>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</si>
  <si>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</si>
  <si>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</si>
  <si>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</si>
  <si>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</si>
  <si>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</si>
  <si>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</si>
  <si>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</si>
  <si>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</si>
  <si>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</si>
  <si>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</si>
  <si>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</si>
  <si>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</si>
  <si>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</si>
  <si>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</si>
  <si>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</si>
  <si>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</si>
  <si>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</si>
  <si>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</si>
  <si>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</si>
  <si>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</si>
  <si>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</si>
  <si>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</si>
  <si>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</si>
  <si>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</si>
  <si>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</si>
  <si>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</si>
  <si>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</si>
  <si>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</si>
  <si>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</si>
  <si>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</si>
  <si>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</si>
  <si>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</si>
  <si>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</si>
  <si>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</si>
  <si>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</si>
  <si>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</si>
  <si>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</si>
  <si>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</si>
  <si>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</si>
  <si>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</si>
  <si>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</si>
  <si>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</si>
  <si>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</si>
  <si>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</si>
  <si>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</si>
  <si>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</si>
  <si>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</si>
  <si>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</si>
  <si>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</si>
  <si>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</si>
  <si>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</si>
  <si>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</si>
  <si>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</si>
  <si>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</si>
  <si>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</si>
  <si>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</si>
  <si>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</si>
  <si>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</si>
  <si>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</si>
  <si>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</si>
  <si>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</si>
  <si>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</si>
  <si>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</si>
  <si>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</si>
  <si>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</si>
  <si>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</si>
  <si>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</si>
  <si>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</si>
  <si>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</si>
  <si>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</si>
  <si>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</si>
  <si>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</si>
  <si>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</si>
  <si>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</si>
  <si>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</si>
  <si>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</si>
  <si>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</si>
  <si>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</si>
  <si>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</si>
  <si>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</si>
  <si>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</si>
  <si>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</si>
  <si>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</si>
  <si>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</si>
  <si>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</si>
  <si>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</si>
  <si>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</si>
  <si>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</si>
  <si>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</si>
  <si>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</si>
  <si>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</si>
  <si>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</si>
  <si>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</si>
  <si>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</si>
  <si>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</si>
  <si>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</si>
  <si>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</si>
  <si>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</si>
  <si>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</si>
  <si>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</si>
  <si>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</si>
  <si>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</si>
  <si>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</si>
  <si>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</si>
  <si>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</si>
  <si>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</si>
  <si>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</si>
  <si>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</si>
  <si>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</si>
  <si>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</si>
  <si>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</si>
  <si>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</si>
  <si>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</si>
  <si>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</si>
  <si>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</si>
  <si>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</si>
  <si>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</si>
  <si>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</si>
  <si>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</si>
  <si>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</si>
  <si>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</si>
  <si>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</si>
  <si>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</si>
  <si>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</si>
  <si>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</si>
  <si>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</si>
  <si>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</si>
  <si>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</si>
  <si>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</si>
  <si>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</si>
  <si>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</si>
  <si>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</si>
  <si>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</si>
  <si>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</si>
  <si>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</si>
  <si>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</si>
  <si>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</si>
  <si>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</si>
  <si>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</si>
  <si>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</si>
  <si>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</si>
  <si>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</si>
  <si>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</si>
  <si>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</si>
  <si>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</si>
  <si>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</si>
  <si>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</si>
  <si>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</si>
  <si>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</si>
  <si>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</si>
  <si>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</si>
  <si>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</si>
  <si>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</si>
  <si>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</si>
  <si>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</si>
  <si>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</si>
  <si>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</si>
  <si>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</si>
  <si>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</si>
  <si>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</si>
  <si>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</si>
  <si>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</si>
  <si>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</si>
  <si>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</si>
  <si>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</si>
  <si>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</si>
  <si>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</si>
  <si>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</si>
  <si>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</si>
  <si>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</si>
  <si>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</si>
  <si>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</si>
  <si>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</si>
  <si>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</si>
  <si>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</si>
  <si>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</si>
  <si>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</si>
  <si>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</si>
  <si>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</si>
  <si>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</si>
  <si>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</si>
  <si>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</si>
  <si>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</si>
  <si>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</si>
  <si>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</si>
  <si>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</si>
  <si>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</si>
  <si>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</si>
  <si>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</si>
  <si>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</si>
  <si>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</si>
  <si>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</si>
  <si>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</si>
  <si>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</si>
  <si>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</si>
  <si>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</si>
  <si>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</si>
  <si>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</si>
  <si>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</si>
  <si>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</si>
  <si>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</si>
  <si>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</si>
  <si>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</si>
  <si>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</si>
  <si>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</si>
  <si>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</si>
  <si>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</si>
  <si>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</si>
  <si>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</si>
  <si>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</si>
  <si>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</si>
  <si>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</si>
  <si>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</si>
  <si>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</si>
  <si>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</si>
  <si>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</si>
  <si>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</si>
  <si>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</si>
  <si>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</si>
  <si>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</si>
  <si>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</si>
  <si>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</si>
  <si>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</si>
  <si>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</si>
  <si>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</si>
  <si>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</si>
  <si>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</si>
  <si>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</si>
  <si>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</si>
  <si>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</si>
  <si>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</si>
  <si>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</si>
  <si>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</si>
  <si>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</si>
  <si>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</si>
  <si>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</si>
  <si>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</si>
  <si>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</si>
  <si>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</si>
  <si>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</si>
  <si>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</si>
  <si>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</si>
  <si>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</si>
  <si>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</si>
  <si>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</si>
  <si>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</si>
  <si>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</si>
  <si>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</si>
  <si>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</si>
  <si>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</si>
  <si>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</si>
  <si>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</si>
  <si>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</si>
  <si>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</si>
  <si>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</si>
  <si>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</si>
  <si>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</si>
  <si>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</si>
  <si>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</si>
  <si>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</si>
  <si>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</si>
  <si>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</si>
  <si>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</si>
  <si>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</si>
  <si>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</si>
  <si>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</si>
  <si>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</si>
  <si>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</si>
  <si>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</si>
  <si>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</si>
  <si>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</si>
  <si>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</si>
  <si>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</si>
  <si>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</si>
  <si>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</si>
  <si>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</si>
  <si>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</si>
  <si>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</si>
  <si>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</si>
  <si>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</si>
  <si>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</si>
  <si>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</si>
  <si>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</si>
  <si>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</si>
  <si>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</si>
  <si>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</si>
  <si>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</si>
  <si>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</si>
  <si>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</si>
  <si>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</si>
  <si>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</si>
  <si>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</si>
  <si>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</si>
  <si>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</si>
  <si>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</si>
  <si>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</si>
  <si>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</si>
  <si>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</si>
  <si>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</si>
  <si>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</si>
  <si>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</si>
  <si>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</si>
  <si>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</si>
  <si>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</si>
  <si>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</si>
  <si>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</si>
  <si>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</si>
  <si>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</si>
  <si>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</si>
  <si>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</si>
  <si>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</si>
  <si>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</si>
  <si>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</si>
  <si>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</si>
  <si>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</si>
  <si>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</si>
  <si>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</si>
  <si>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</si>
  <si>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</si>
  <si>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</si>
  <si>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</si>
  <si>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</si>
  <si>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</si>
  <si>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</si>
  <si>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</si>
  <si>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</si>
  <si>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</si>
  <si>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</si>
  <si>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</si>
  <si>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</si>
  <si>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</si>
  <si>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</si>
  <si>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</si>
  <si>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</si>
  <si>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</si>
  <si>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</si>
  <si>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</si>
  <si>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</si>
  <si>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</si>
  <si>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</si>
  <si>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</si>
  <si>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</si>
  <si>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</si>
  <si>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</si>
  <si>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</si>
  <si>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</si>
  <si>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</si>
  <si>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</si>
  <si>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</si>
  <si>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</si>
  <si>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</si>
  <si>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</si>
  <si>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</si>
  <si>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</si>
  <si>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</si>
  <si>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</si>
  <si>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</si>
  <si>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</si>
  <si>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</si>
  <si>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</si>
  <si>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</si>
  <si>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</si>
  <si>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</si>
  <si>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</si>
  <si>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</si>
  <si>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</si>
  <si>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</si>
  <si>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</si>
  <si>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</si>
  <si>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</si>
  <si>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</si>
  <si>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</si>
  <si>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</si>
  <si>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</si>
  <si>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</si>
  <si>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</si>
  <si>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</si>
  <si>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</si>
  <si>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</si>
  <si>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</si>
  <si>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</si>
  <si>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</si>
  <si>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</si>
  <si>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</si>
  <si>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</si>
  <si>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</si>
  <si>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</si>
  <si>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</si>
  <si>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</si>
  <si>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</si>
  <si>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</si>
  <si>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</si>
  <si>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</si>
  <si>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</si>
  <si>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</si>
  <si>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</si>
  <si>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</si>
  <si>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</si>
  <si>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</si>
  <si>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</si>
  <si>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</si>
  <si>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</si>
  <si>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</si>
  <si>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</si>
  <si>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</si>
  <si>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</si>
  <si>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</si>
  <si>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</si>
  <si>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</si>
  <si>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</si>
  <si>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</si>
  <si>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</si>
  <si>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</si>
  <si>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</si>
  <si>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</si>
  <si>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</si>
  <si>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</si>
  <si>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</si>
  <si>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</si>
  <si>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</si>
  <si>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</si>
  <si>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</si>
  <si>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</si>
  <si>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</si>
  <si>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</si>
  <si>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</si>
  <si>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</si>
  <si>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</si>
  <si>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</si>
  <si>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</si>
  <si>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</si>
  <si>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</si>
  <si>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</si>
  <si>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</si>
  <si>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</si>
  <si>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</si>
  <si>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</si>
  <si>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</si>
  <si>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</si>
  <si>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</si>
  <si>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</si>
  <si>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</si>
  <si>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</si>
  <si>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</si>
  <si>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</si>
  <si>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</si>
  <si>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</si>
  <si>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</si>
  <si>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</si>
  <si>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</si>
  <si>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</si>
  <si>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</si>
  <si>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</si>
  <si>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</si>
  <si>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</si>
  <si>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</si>
  <si>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</si>
  <si>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</si>
  <si>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</si>
  <si>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</si>
  <si>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</si>
  <si>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</si>
  <si>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</si>
  <si>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</si>
  <si>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</si>
  <si>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</si>
  <si>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</si>
  <si>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</si>
  <si>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</si>
  <si>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</si>
  <si>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</si>
  <si>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</si>
  <si>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</si>
  <si>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</si>
  <si>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</si>
  <si>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</si>
  <si>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</si>
  <si>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</si>
  <si>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</si>
  <si>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</si>
  <si>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</si>
  <si>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</si>
  <si>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</si>
  <si>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</si>
  <si>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</si>
  <si>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</si>
  <si>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</si>
  <si>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</si>
  <si>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</si>
  <si>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</si>
  <si>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</si>
  <si>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</si>
  <si>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</si>
  <si>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</si>
  <si>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</si>
  <si>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</si>
  <si>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</si>
  <si>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</si>
  <si>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</si>
  <si>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</si>
  <si>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</si>
  <si>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</si>
  <si>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</si>
  <si>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</si>
  <si>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</si>
  <si>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</si>
  <si>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</si>
  <si>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</si>
  <si>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</si>
  <si>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</si>
  <si>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</si>
  <si>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</si>
  <si>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</si>
  <si>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</si>
  <si>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</si>
  <si>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</si>
  <si>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</si>
  <si>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</si>
  <si>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</si>
  <si>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</si>
  <si>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</si>
  <si>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</si>
  <si>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</si>
  <si>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</si>
  <si>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</si>
  <si>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</si>
  <si>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</si>
  <si>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</si>
  <si>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</si>
  <si>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</si>
  <si>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</si>
  <si>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</si>
  <si>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</si>
  <si>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</si>
  <si>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</si>
  <si>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</si>
  <si>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</si>
  <si>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</si>
  <si>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</si>
  <si>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</si>
  <si>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</si>
  <si>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</si>
  <si>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</si>
  <si>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</si>
  <si>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</si>
  <si>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</si>
  <si>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</si>
  <si>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</si>
  <si>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</si>
  <si>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</si>
  <si>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</si>
  <si>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</si>
  <si>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</si>
  <si>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</si>
  <si>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</si>
  <si>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</si>
  <si>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</si>
  <si>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</si>
  <si>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</si>
  <si>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</si>
  <si>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</si>
  <si>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</si>
  <si>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</si>
  <si>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</si>
  <si>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</si>
  <si>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</si>
  <si>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</si>
  <si>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</si>
  <si>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</si>
  <si>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</si>
  <si>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</si>
  <si>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</si>
  <si>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</si>
  <si>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</si>
  <si>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</si>
  <si>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</si>
  <si>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</si>
  <si>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</si>
  <si>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</si>
  <si>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</si>
  <si>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</si>
  <si>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</si>
  <si>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</si>
  <si>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</si>
  <si>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</si>
  <si>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</si>
  <si>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</si>
  <si>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</si>
  <si>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</si>
  <si>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</si>
  <si>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</si>
  <si>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</si>
  <si>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</si>
  <si>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</si>
  <si>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</si>
  <si>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</si>
  <si>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</si>
  <si>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</si>
  <si>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</si>
  <si>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</si>
  <si>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</si>
  <si>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</si>
  <si>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</si>
  <si>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</si>
  <si>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</si>
  <si>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</si>
  <si>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</si>
  <si>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</si>
  <si>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</si>
  <si>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</si>
  <si>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</si>
  <si>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</si>
  <si>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</si>
  <si>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</si>
  <si>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</si>
  <si>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</si>
  <si>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</si>
  <si>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</si>
  <si>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</si>
  <si>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</si>
  <si>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</si>
  <si>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</si>
  <si>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</si>
  <si>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</si>
  <si>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</si>
  <si>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</si>
  <si>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</si>
  <si>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</si>
  <si>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</si>
  <si>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</si>
  <si>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</si>
  <si>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</si>
  <si>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</si>
  <si>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</si>
  <si>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</si>
  <si>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</si>
  <si>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</si>
  <si>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</si>
  <si>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</si>
  <si>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</si>
  <si>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</si>
  <si>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</si>
  <si>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</si>
  <si>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</si>
  <si>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</si>
  <si>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</si>
  <si>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</si>
  <si>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</si>
  <si>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</si>
  <si>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</si>
  <si>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</si>
  <si>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</si>
  <si>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</si>
  <si>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</si>
  <si>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</si>
  <si>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</si>
  <si>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</si>
  <si>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</si>
  <si>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</si>
  <si>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</si>
  <si>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</si>
  <si>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</si>
  <si>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</si>
  <si>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</si>
  <si>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</si>
  <si>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</si>
  <si>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</si>
  <si>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</si>
  <si>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</si>
  <si>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</si>
  <si>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</si>
  <si>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</si>
  <si>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</si>
  <si>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</si>
  <si>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</si>
  <si>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</si>
  <si>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</si>
  <si>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</si>
  <si>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</si>
  <si>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</si>
  <si>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</si>
  <si>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</si>
  <si>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</si>
  <si>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</si>
  <si>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</si>
  <si>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</si>
  <si>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</si>
  <si>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</si>
  <si>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</si>
  <si>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</si>
  <si>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</si>
  <si>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</si>
  <si>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</si>
  <si>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</si>
  <si>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</si>
  <si>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</si>
  <si>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</si>
  <si>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</si>
  <si>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</si>
  <si>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</si>
  <si>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</si>
  <si>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</si>
  <si>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</si>
  <si>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</si>
  <si>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</si>
  <si>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</si>
  <si>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</si>
  <si>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</si>
  <si>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</si>
  <si>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</si>
  <si>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</si>
  <si>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</si>
  <si>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</si>
  <si>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</si>
  <si>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</si>
  <si>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</si>
  <si>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</si>
  <si>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</si>
  <si>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</si>
  <si>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</si>
  <si>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</si>
  <si>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</si>
  <si>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</si>
  <si>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</si>
  <si>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</si>
  <si>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</si>
  <si>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</si>
  <si>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</si>
  <si>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</si>
  <si>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</si>
  <si>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</si>
  <si>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</si>
  <si>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</si>
  <si>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</si>
  <si>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</si>
  <si>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</si>
  <si>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</si>
  <si>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</si>
  <si>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</si>
  <si>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</si>
  <si>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</si>
  <si>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</si>
  <si>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</si>
  <si>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</si>
  <si>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</si>
  <si>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</si>
  <si>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</si>
  <si>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</si>
  <si>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</si>
  <si>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</si>
  <si>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</si>
  <si>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</si>
  <si>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</si>
  <si>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</si>
  <si>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</si>
  <si>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</si>
  <si>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</si>
  <si>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</si>
  <si>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</si>
  <si>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</si>
  <si>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</si>
  <si>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</si>
  <si>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</si>
  <si>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</si>
  <si>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</si>
  <si>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</si>
  <si>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</si>
  <si>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</si>
  <si>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</si>
  <si>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</si>
  <si>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</si>
  <si>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</si>
  <si>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</si>
  <si>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</si>
  <si>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</si>
  <si>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</si>
  <si>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</si>
  <si>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</si>
  <si>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</si>
  <si>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</si>
  <si>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</si>
  <si>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</si>
  <si>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</si>
  <si>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</si>
  <si>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</si>
  <si>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</si>
  <si>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</si>
  <si>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</si>
  <si>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</si>
  <si>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</si>
  <si>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</si>
  <si>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</si>
  <si>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</si>
  <si>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</si>
  <si>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</si>
  <si>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</si>
  <si>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</si>
  <si>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</si>
  <si>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</si>
  <si>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</si>
  <si>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</si>
  <si>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</si>
  <si>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</si>
  <si>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</si>
  <si>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</si>
  <si>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</si>
  <si>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</si>
  <si>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</si>
  <si>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</si>
  <si>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</si>
  <si>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</si>
  <si>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</si>
  <si>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</si>
  <si>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</si>
  <si>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</si>
  <si>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</si>
  <si>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</si>
  <si>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</si>
  <si>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</si>
  <si>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</si>
  <si>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</si>
  <si>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</si>
  <si>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</si>
  <si>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</si>
  <si>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</si>
  <si>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</si>
  <si>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</si>
  <si>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</si>
  <si>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</si>
  <si>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</si>
  <si>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</si>
  <si>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</si>
  <si>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</si>
  <si>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</si>
  <si>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</si>
  <si>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</si>
  <si>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</si>
  <si>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</si>
  <si>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</si>
  <si>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</si>
  <si>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</si>
  <si>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</si>
  <si>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</si>
  <si>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</si>
  <si>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</si>
  <si>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</si>
  <si>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</si>
  <si>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</si>
  <si>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</si>
  <si>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</si>
  <si>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</si>
  <si>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</si>
  <si>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</si>
  <si>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</si>
  <si>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</si>
  <si>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</si>
  <si>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</si>
  <si>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</si>
  <si>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</si>
  <si>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</si>
  <si>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</si>
  <si>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</si>
  <si>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</si>
  <si>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</si>
  <si>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</si>
  <si>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</si>
  <si>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</si>
  <si>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</si>
  <si>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</si>
  <si>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</si>
  <si>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</si>
  <si>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</si>
  <si>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</si>
  <si>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</si>
  <si>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</si>
  <si>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</si>
  <si>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</si>
  <si>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</si>
  <si>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</si>
  <si>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</si>
  <si>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</si>
  <si>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</si>
  <si>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</si>
  <si>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</si>
  <si>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</si>
  <si>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</si>
  <si>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</si>
  <si>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</si>
  <si>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</si>
  <si>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</si>
  <si>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</si>
  <si>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</si>
  <si>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</si>
  <si>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</si>
  <si>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</si>
  <si>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</si>
  <si>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</si>
  <si>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</si>
  <si>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</si>
  <si>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</si>
  <si>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</si>
  <si>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</si>
  <si>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</si>
  <si>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</si>
  <si>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</si>
  <si>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</si>
  <si>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</si>
  <si>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</si>
  <si>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</si>
  <si>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</si>
  <si>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</si>
  <si>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</si>
  <si>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</si>
  <si>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</si>
  <si>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</si>
  <si>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</si>
  <si>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</si>
  <si>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</si>
  <si>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</si>
  <si>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</si>
  <si>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</si>
  <si>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</si>
  <si>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</si>
  <si>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</si>
  <si>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</si>
  <si>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</si>
  <si>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</si>
  <si>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</si>
  <si>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</si>
  <si>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</si>
  <si>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</si>
  <si>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</si>
  <si>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</si>
  <si>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</si>
  <si>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</si>
  <si>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</si>
  <si>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</si>
  <si>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</si>
  <si>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</si>
  <si>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</si>
  <si>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</si>
  <si>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</si>
  <si>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</si>
  <si>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</si>
  <si>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</si>
  <si>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</si>
  <si>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</si>
  <si>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</si>
  <si>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</si>
  <si>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</si>
  <si>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</si>
  <si>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</si>
  <si>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</si>
  <si>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</si>
  <si>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</si>
  <si>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</si>
  <si>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</si>
  <si>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</si>
  <si>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</si>
  <si>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</si>
  <si>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</si>
  <si>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</si>
  <si>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</si>
  <si>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</si>
  <si>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</si>
  <si>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</si>
  <si>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</si>
  <si>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</si>
  <si>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</si>
  <si>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</si>
  <si>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</si>
  <si>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</si>
  <si>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</si>
  <si>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</si>
  <si>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</si>
  <si>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</si>
  <si>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</si>
  <si>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</si>
  <si>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</si>
  <si>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</si>
  <si>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</si>
  <si>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</si>
  <si>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</si>
  <si>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</si>
  <si>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</si>
  <si>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</si>
  <si>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</si>
  <si>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</si>
  <si>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</si>
  <si>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</si>
  <si>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</si>
  <si>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</si>
  <si>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</si>
  <si>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</si>
  <si>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</si>
  <si>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</si>
  <si>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</si>
  <si>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</si>
  <si>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</si>
  <si>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</si>
  <si>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</si>
  <si>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</si>
  <si>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</si>
  <si>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</si>
  <si>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</si>
  <si>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</si>
  <si>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</si>
  <si>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</si>
  <si>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</si>
  <si>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</si>
  <si>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</si>
  <si>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</si>
  <si>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</si>
  <si>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</si>
  <si>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</si>
  <si>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</si>
  <si>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</si>
  <si>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</si>
  <si>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</si>
  <si>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</si>
  <si>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</si>
  <si>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</si>
  <si>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</si>
  <si>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</si>
  <si>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</si>
  <si>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</si>
  <si>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</si>
  <si>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</si>
  <si>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</si>
  <si>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</si>
  <si>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</si>
  <si>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</si>
  <si>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</si>
  <si>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</si>
  <si>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</si>
  <si>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</si>
  <si>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</si>
  <si>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</si>
  <si>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</si>
  <si>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</si>
  <si>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</si>
  <si>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</si>
  <si>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</si>
  <si>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</si>
  <si>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</si>
  <si>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</si>
  <si>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</si>
  <si>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</si>
  <si>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</si>
  <si>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</si>
  <si>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</si>
  <si>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</si>
  <si>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</si>
  <si>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</si>
  <si>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</si>
  <si>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</si>
  <si>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</si>
  <si>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</si>
  <si>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</si>
  <si>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</si>
  <si>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</si>
  <si>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</si>
  <si>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</si>
  <si>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</si>
  <si>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</si>
  <si>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</si>
  <si>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</si>
  <si>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</si>
  <si>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</si>
  <si>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</si>
  <si>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</si>
  <si>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</si>
  <si>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</si>
  <si>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</si>
  <si>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</si>
  <si>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</si>
  <si>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</si>
  <si>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</si>
  <si>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</si>
  <si>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</si>
  <si>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</si>
  <si>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</si>
  <si>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</si>
  <si>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</si>
  <si>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</si>
  <si>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</si>
  <si>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</si>
  <si>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</si>
  <si>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</si>
  <si>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</si>
  <si>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</si>
  <si>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</si>
  <si>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</si>
  <si>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</si>
  <si>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</si>
  <si>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</si>
  <si>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</si>
  <si>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</si>
  <si>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</si>
  <si>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</si>
  <si>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</si>
  <si>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</si>
  <si>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</si>
  <si>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</si>
  <si>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</si>
  <si>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</si>
  <si>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</si>
  <si>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</si>
  <si>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</si>
  <si>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</si>
  <si>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</si>
  <si>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</si>
  <si>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</si>
  <si>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</si>
  <si>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</si>
  <si>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</si>
  <si>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</si>
  <si>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</si>
  <si>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</si>
  <si>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</si>
  <si>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</si>
  <si>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</si>
  <si>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</si>
  <si>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</si>
  <si>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</si>
  <si>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</si>
  <si>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</si>
  <si>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</si>
  <si>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</si>
  <si>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</si>
  <si>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</si>
  <si>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</si>
  <si>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</si>
  <si>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</si>
  <si>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</si>
  <si>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</si>
  <si>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</si>
  <si>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</si>
  <si>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</si>
  <si>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</si>
  <si>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</si>
  <si>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</si>
  <si>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</si>
  <si>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</si>
  <si>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</si>
  <si>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</si>
  <si>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</si>
  <si>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</si>
  <si>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</si>
  <si>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</si>
  <si>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</si>
  <si>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</si>
  <si>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</si>
  <si>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</si>
  <si>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</si>
  <si>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</si>
  <si>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</si>
  <si>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</si>
  <si>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</si>
  <si>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</si>
  <si>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</si>
  <si>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</si>
  <si>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</si>
  <si>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</si>
  <si>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</si>
  <si>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</si>
  <si>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</si>
  <si>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</si>
  <si>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</si>
  <si>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</si>
  <si>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</si>
  <si>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</si>
  <si>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</si>
  <si>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</si>
  <si>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</si>
  <si>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</si>
  <si>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</si>
  <si>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</si>
  <si>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</si>
  <si>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</si>
  <si>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</si>
  <si>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</si>
  <si>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</si>
  <si>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</si>
  <si>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</si>
  <si>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</si>
  <si>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</si>
  <si>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</si>
  <si>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</si>
  <si>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</si>
  <si>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</si>
  <si>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</si>
  <si>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</si>
  <si>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</si>
  <si>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</si>
  <si>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</si>
  <si>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</si>
  <si>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</si>
  <si>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</si>
  <si>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</si>
  <si>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</si>
  <si>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</si>
  <si>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</si>
  <si>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</si>
  <si>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</si>
  <si>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</si>
  <si>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</si>
  <si>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</si>
  <si>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</si>
  <si>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</si>
  <si>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</si>
  <si>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</si>
  <si>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</si>
  <si>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</si>
  <si>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</si>
  <si>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</si>
  <si>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</si>
  <si>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</si>
  <si>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</si>
  <si>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</si>
  <si>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</si>
  <si>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</si>
  <si>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</si>
  <si>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</si>
  <si>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</si>
  <si>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</si>
  <si>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</si>
  <si>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</si>
  <si>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</si>
  <si>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</si>
  <si>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</si>
  <si>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</si>
  <si>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</si>
  <si>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</si>
  <si>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</si>
  <si>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</si>
  <si>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</si>
  <si>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</si>
  <si>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</si>
  <si>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</si>
  <si>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</si>
  <si>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</si>
  <si>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</si>
  <si>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</si>
  <si>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</si>
  <si>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</si>
  <si>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</si>
  <si>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</si>
  <si>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</si>
  <si>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</si>
  <si>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</si>
  <si>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</si>
  <si>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</si>
  <si>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</si>
  <si>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</si>
  <si>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</si>
  <si>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</si>
  <si>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</si>
  <si>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</si>
  <si>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</si>
  <si>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</si>
  <si>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</si>
  <si>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</si>
  <si>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</si>
  <si>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</si>
  <si>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</si>
  <si>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</si>
  <si>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</si>
  <si>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</si>
  <si>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</si>
  <si>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</si>
  <si>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</si>
  <si>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</si>
  <si>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</si>
  <si>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</si>
  <si>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</si>
  <si>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</si>
  <si>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</si>
  <si>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</si>
  <si>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</si>
  <si>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</si>
  <si>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</si>
  <si>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</si>
  <si>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</si>
  <si>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</si>
  <si>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</si>
  <si>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</si>
  <si>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</si>
  <si>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</si>
  <si>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</si>
  <si>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</si>
  <si>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</si>
  <si>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</si>
  <si>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</si>
  <si>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</si>
  <si>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</si>
  <si>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</si>
  <si>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</si>
  <si>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</si>
  <si>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</si>
  <si>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</si>
  <si>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</si>
  <si>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</si>
  <si>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</si>
  <si>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</si>
  <si>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</si>
  <si>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</si>
  <si>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</si>
  <si>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</si>
  <si>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</si>
  <si>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</si>
  <si>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</si>
  <si>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</si>
  <si>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</si>
  <si>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</si>
  <si>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</si>
  <si>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</si>
  <si>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</si>
  <si>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</si>
  <si>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</si>
  <si>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</si>
  <si>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</si>
  <si>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</si>
  <si>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</si>
  <si>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</si>
  <si>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</si>
  <si>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</si>
  <si>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</si>
  <si>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</si>
  <si>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</si>
  <si>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</si>
  <si>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</si>
  <si>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</si>
  <si>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</si>
  <si>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</si>
  <si>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</si>
  <si>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</si>
  <si>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</si>
  <si>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</si>
  <si>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</si>
  <si>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</si>
  <si>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</si>
  <si>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</si>
  <si>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</si>
  <si>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</si>
  <si>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</si>
  <si>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</si>
  <si>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</si>
  <si>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</si>
  <si>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</si>
  <si>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</si>
  <si>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</si>
  <si>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</si>
  <si>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</si>
  <si>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</si>
  <si>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</si>
  <si>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</si>
  <si>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</si>
  <si>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</si>
  <si>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</si>
  <si>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</si>
  <si>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</si>
  <si>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</si>
  <si>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</si>
  <si>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</si>
  <si>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</si>
  <si>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</si>
  <si>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</si>
  <si>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</si>
  <si>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</si>
  <si>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</si>
  <si>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</si>
  <si>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</si>
  <si>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</si>
  <si>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</si>
  <si>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</si>
  <si>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</si>
  <si>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</si>
  <si>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</si>
  <si>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</si>
  <si>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</si>
  <si>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</si>
  <si>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</si>
  <si>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</si>
  <si>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</si>
  <si>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</si>
  <si>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</si>
  <si>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</si>
  <si>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</si>
  <si>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</si>
  <si>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</si>
  <si>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</si>
  <si>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</si>
  <si>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</si>
  <si>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</si>
  <si>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</si>
  <si>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</si>
  <si>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</si>
  <si>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</si>
  <si>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</si>
  <si>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</si>
  <si>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</si>
  <si>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</si>
  <si>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</si>
  <si>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</si>
  <si>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</si>
  <si>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</si>
  <si>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</si>
  <si>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</si>
  <si>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</si>
  <si>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</si>
  <si>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</si>
  <si>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</si>
  <si>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</si>
  <si>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</si>
  <si>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</si>
  <si>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</si>
  <si>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</si>
  <si>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</si>
  <si>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</si>
  <si>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</si>
  <si>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</si>
  <si>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</si>
  <si>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</si>
  <si>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</si>
  <si>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</si>
  <si>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</si>
  <si>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</si>
  <si>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</si>
  <si>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</si>
  <si>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</si>
  <si>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</si>
  <si>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</si>
  <si>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</si>
  <si>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</si>
  <si>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</si>
  <si>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</si>
  <si>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</si>
  <si>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</si>
  <si>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</si>
  <si>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</si>
  <si>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</si>
  <si>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</si>
  <si>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</si>
  <si>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</si>
  <si>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</si>
  <si>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</si>
  <si>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</si>
  <si>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</si>
  <si>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</si>
  <si>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</si>
  <si>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</si>
  <si>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</si>
  <si>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</si>
  <si>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</si>
  <si>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</si>
  <si>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</si>
  <si>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</si>
  <si>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</si>
  <si>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</si>
  <si>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</si>
  <si>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</si>
  <si>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</si>
  <si>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</si>
  <si>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</si>
  <si>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</si>
  <si>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</si>
  <si>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</si>
  <si>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</si>
  <si>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</si>
  <si>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</si>
  <si>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</si>
  <si>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</si>
  <si>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</si>
  <si>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</si>
  <si>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</si>
  <si>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</si>
  <si>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</si>
  <si>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</si>
  <si>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</si>
  <si>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</si>
  <si>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</si>
  <si>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</si>
  <si>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</si>
  <si>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</si>
  <si>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</si>
  <si>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</si>
  <si>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</si>
  <si>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</si>
  <si>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</si>
  <si>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</si>
  <si>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</si>
  <si>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</si>
  <si>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</si>
  <si>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</si>
  <si>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</si>
  <si>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</si>
  <si>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</si>
  <si>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</si>
  <si>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</si>
  <si>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</si>
  <si>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</si>
  <si>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</si>
  <si>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</si>
  <si>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</si>
  <si>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</si>
  <si>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</si>
  <si>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</si>
  <si>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</si>
  <si>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</si>
  <si>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</si>
  <si>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</si>
  <si>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</si>
  <si>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</si>
  <si>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</si>
  <si>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</si>
  <si>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</si>
  <si>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</si>
  <si>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</si>
  <si>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</si>
  <si>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</si>
  <si>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</si>
  <si>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</si>
  <si>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</si>
  <si>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</si>
  <si>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</si>
  <si>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</si>
  <si>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</si>
  <si>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</si>
  <si>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</si>
  <si>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</si>
  <si>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</si>
  <si>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</si>
  <si>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</si>
  <si>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</si>
  <si>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</si>
  <si>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</si>
  <si>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</si>
  <si>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</si>
  <si>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</si>
  <si>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</si>
  <si>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</si>
  <si>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</si>
  <si>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</si>
  <si>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</si>
  <si>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</si>
  <si>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</si>
  <si>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</si>
  <si>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</si>
  <si>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</si>
  <si>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</si>
  <si>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</si>
  <si>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</si>
  <si>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</si>
  <si>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</si>
  <si>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</si>
  <si>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</si>
  <si>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</si>
  <si>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</si>
  <si>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</si>
  <si>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</si>
  <si>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</si>
  <si>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</si>
  <si>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</si>
  <si>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</si>
  <si>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</si>
  <si>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</si>
  <si>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</si>
  <si>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</si>
  <si>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</si>
  <si>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</si>
  <si>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</si>
  <si>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</si>
  <si>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</si>
  <si>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</si>
  <si>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</si>
  <si>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</si>
  <si>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</si>
  <si>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</si>
  <si>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</si>
  <si>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</si>
  <si>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</si>
  <si>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</si>
  <si>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</si>
  <si>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</si>
  <si>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</si>
  <si>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</si>
  <si>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</si>
  <si>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</si>
  <si>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</si>
  <si>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</si>
  <si>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</si>
  <si>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</si>
  <si>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</si>
  <si>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</si>
  <si>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</si>
  <si>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</si>
  <si>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</si>
  <si>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</si>
  <si>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</si>
  <si>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</si>
  <si>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</si>
  <si>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</si>
  <si>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</si>
  <si>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</si>
  <si>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</si>
  <si>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</si>
  <si>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</si>
  <si>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</si>
  <si>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</si>
  <si>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</si>
  <si>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</si>
  <si>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</si>
  <si>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</si>
  <si>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</si>
  <si>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</si>
  <si>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</si>
  <si>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</si>
  <si>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</si>
  <si>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</si>
  <si>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</si>
  <si>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</si>
  <si>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</si>
  <si>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</si>
  <si>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</si>
  <si>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</si>
  <si>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</si>
  <si>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</si>
  <si>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</si>
  <si>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</si>
  <si>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</si>
  <si>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</si>
  <si>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</si>
  <si>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</si>
  <si>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</si>
  <si>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</si>
  <si>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</si>
  <si>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</si>
  <si>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</si>
  <si>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</si>
  <si>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</si>
  <si>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</si>
  <si>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</si>
  <si>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</si>
  <si>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</si>
  <si>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</si>
  <si>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</si>
  <si>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</si>
  <si>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</si>
  <si>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</si>
  <si>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</si>
  <si>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</si>
  <si>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</si>
  <si>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</si>
  <si>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</si>
  <si>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</si>
  <si>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</si>
  <si>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</si>
  <si>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</si>
  <si>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</si>
  <si>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</si>
  <si>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</si>
  <si>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</si>
  <si>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</si>
  <si>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</si>
  <si>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</si>
  <si>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</si>
  <si>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</si>
  <si>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</si>
  <si>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</si>
  <si>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</si>
  <si>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</si>
  <si>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</si>
  <si>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</si>
  <si>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</si>
  <si>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</si>
  <si>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</si>
  <si>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</si>
  <si>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</si>
  <si>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</si>
  <si>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</si>
  <si>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</si>
  <si>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</si>
  <si>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</si>
  <si>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</si>
  <si>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</si>
  <si>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</si>
  <si>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</si>
  <si>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</si>
  <si>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</si>
  <si>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</si>
  <si>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</si>
  <si>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</si>
  <si>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</si>
  <si>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</si>
  <si>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</si>
  <si>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</si>
  <si>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</si>
  <si>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</si>
  <si>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</si>
  <si>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</si>
  <si>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</si>
  <si>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</si>
  <si>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</si>
  <si>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</si>
  <si>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</si>
  <si>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</si>
  <si>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</si>
  <si>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</si>
  <si>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</si>
  <si>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</si>
  <si>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</si>
  <si>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</si>
  <si>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</si>
  <si>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</si>
  <si>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</si>
  <si>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</si>
  <si>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</si>
  <si>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</si>
  <si>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</si>
  <si>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</si>
  <si>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</si>
  <si>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</si>
  <si>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</si>
  <si>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</si>
  <si>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</si>
  <si>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</si>
  <si>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</si>
  <si>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</si>
  <si>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</si>
  <si>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</si>
  <si>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</si>
  <si>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</si>
  <si>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</si>
  <si>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</si>
  <si>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</si>
  <si>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</si>
  <si>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</si>
  <si>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</si>
  <si>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</si>
  <si>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</si>
  <si>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</si>
  <si>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</si>
  <si>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</si>
  <si>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</si>
  <si>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</si>
  <si>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</si>
  <si>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</si>
  <si>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</si>
  <si>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</si>
  <si>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</si>
  <si>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</si>
  <si>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</si>
  <si>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</si>
  <si>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</si>
  <si>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</si>
  <si>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</si>
  <si>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</si>
  <si>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</si>
  <si>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</si>
  <si>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</si>
  <si>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</si>
  <si>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</si>
  <si>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</si>
  <si>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</si>
  <si>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</si>
  <si>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</si>
  <si>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</si>
  <si>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</si>
  <si>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</si>
  <si>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</si>
  <si>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</si>
  <si>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</si>
  <si>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</si>
  <si>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</si>
  <si>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</si>
  <si>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</si>
  <si>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</si>
  <si>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</si>
  <si>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</si>
  <si>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</si>
  <si>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</si>
  <si>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</si>
  <si>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</si>
  <si>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</si>
  <si>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</si>
  <si>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</si>
  <si>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</si>
  <si>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</si>
  <si>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</si>
  <si>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</si>
  <si>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</si>
  <si>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</si>
  <si>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</si>
  <si>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</si>
  <si>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</si>
  <si>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</si>
  <si>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</si>
  <si>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</si>
  <si>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</si>
  <si>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</si>
  <si>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</si>
  <si>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</si>
  <si>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</si>
  <si>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</si>
  <si>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</si>
  <si>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</si>
  <si>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</si>
  <si>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</si>
  <si>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</si>
  <si>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</si>
  <si>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</si>
  <si>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</si>
  <si>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</si>
  <si>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</si>
  <si>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</si>
  <si>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</si>
  <si>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</si>
  <si>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</si>
  <si>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</si>
  <si>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</si>
  <si>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</si>
  <si>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</si>
  <si>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</si>
  <si>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</si>
  <si>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</si>
  <si>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</si>
  <si>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</si>
  <si>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</si>
  <si>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</si>
  <si>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</si>
  <si>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</si>
  <si>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</si>
  <si>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</si>
  <si>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</si>
  <si>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</si>
  <si>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</si>
  <si>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</si>
  <si>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</si>
  <si>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</si>
  <si>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</si>
  <si>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</si>
  <si>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</si>
  <si>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</si>
  <si>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</si>
  <si>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</si>
  <si>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</si>
  <si>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</si>
  <si>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</si>
  <si>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</si>
  <si>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</si>
  <si>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</si>
  <si>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</si>
  <si>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</si>
  <si>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</si>
  <si>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</si>
  <si>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</si>
  <si>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</si>
  <si>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</si>
  <si>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</si>
  <si>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</si>
  <si>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</si>
  <si>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</si>
  <si>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</si>
  <si>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</si>
  <si>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</si>
  <si>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</si>
  <si>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</si>
  <si>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</si>
  <si>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</si>
  <si>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</si>
  <si>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</si>
  <si>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</si>
  <si>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</si>
  <si>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</si>
  <si>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</si>
  <si>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</si>
  <si>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</si>
  <si>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</si>
  <si>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</si>
  <si>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</si>
  <si>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</si>
  <si>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</si>
  <si>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</si>
  <si>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</si>
  <si>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</si>
  <si>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</si>
  <si>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</si>
  <si>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</si>
  <si>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</si>
  <si>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</si>
  <si>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</si>
  <si>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</si>
  <si>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</si>
  <si>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</si>
  <si>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</si>
  <si>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</si>
  <si>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</si>
  <si>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</si>
  <si>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</si>
  <si>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</si>
  <si>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</si>
  <si>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</si>
  <si>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</si>
  <si>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</si>
  <si>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</si>
  <si>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</si>
  <si>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</si>
  <si>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</si>
  <si>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</si>
  <si>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</si>
  <si>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</si>
  <si>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</si>
  <si>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</si>
  <si>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</si>
  <si>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</si>
  <si>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</si>
  <si>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</si>
  <si>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</si>
  <si>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</si>
  <si>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</si>
  <si>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</si>
  <si>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</si>
  <si>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</si>
  <si>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</si>
  <si>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</si>
  <si>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</si>
  <si>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</si>
  <si>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</si>
  <si>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</si>
  <si>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</si>
  <si>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</si>
  <si>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</si>
  <si>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</si>
  <si>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</si>
  <si>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</si>
  <si>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</si>
  <si>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</si>
  <si>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</si>
  <si>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</si>
  <si>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</si>
  <si>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</si>
  <si>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</si>
  <si>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</si>
  <si>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</si>
  <si>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</si>
  <si>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</si>
  <si>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</si>
  <si>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</si>
  <si>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</si>
  <si>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</si>
  <si>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</si>
  <si>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</si>
  <si>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</si>
  <si>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</si>
  <si>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</si>
  <si>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</si>
  <si>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</si>
  <si>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</si>
  <si>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</si>
  <si>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</si>
  <si>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</si>
  <si>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</si>
  <si>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</si>
  <si>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</si>
  <si>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</si>
  <si>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</si>
  <si>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</si>
  <si>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</si>
  <si>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</si>
  <si>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</si>
  <si>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</si>
  <si>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</si>
  <si>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</si>
  <si>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</si>
  <si>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</si>
  <si>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</si>
  <si>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</si>
  <si>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</si>
  <si>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</si>
  <si>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</si>
  <si>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</si>
  <si>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</si>
  <si>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</si>
  <si>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</si>
  <si>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</si>
  <si>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</si>
  <si>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</si>
  <si>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</si>
  <si>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</si>
  <si>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</si>
  <si>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</si>
  <si>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</si>
  <si>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</si>
  <si>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</si>
  <si>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</si>
  <si>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</si>
  <si>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</si>
  <si>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</si>
  <si>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</si>
  <si>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</si>
  <si>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</si>
  <si>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</si>
  <si>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</si>
  <si>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</si>
  <si>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</si>
  <si>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</si>
  <si>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</si>
  <si>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</si>
  <si>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</si>
  <si>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</si>
  <si>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</si>
  <si>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</si>
  <si>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</si>
  <si>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</si>
  <si>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</si>
  <si>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</si>
  <si>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</si>
  <si>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</si>
  <si>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</si>
  <si>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</si>
  <si>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</si>
  <si>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</si>
  <si>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</si>
  <si>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</si>
  <si>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</si>
  <si>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</si>
  <si>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</si>
  <si>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</si>
  <si>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</si>
  <si>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</si>
  <si>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</si>
  <si>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</si>
  <si>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</si>
  <si>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</si>
  <si>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</si>
  <si>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</si>
  <si>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</si>
  <si>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</si>
  <si>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</si>
  <si>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</si>
  <si>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</si>
  <si>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</si>
  <si>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</si>
  <si>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</si>
  <si>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</si>
  <si>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</si>
  <si>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</si>
  <si>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</si>
  <si>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</si>
  <si>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</si>
  <si>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</si>
  <si>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</si>
  <si>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</si>
  <si>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</si>
  <si>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</si>
  <si>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</si>
  <si>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</si>
  <si>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</si>
  <si>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</si>
  <si>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</si>
  <si>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</si>
  <si>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</si>
  <si>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</si>
  <si>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</si>
  <si>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</si>
  <si>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</si>
  <si>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</si>
  <si>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</si>
  <si>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</si>
  <si>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</si>
  <si>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</si>
  <si>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</si>
  <si>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</si>
  <si>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</si>
  <si>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</si>
  <si>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</si>
  <si>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</si>
  <si>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</si>
  <si>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</si>
  <si>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</si>
  <si>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</si>
  <si>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</si>
  <si>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</si>
  <si>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</si>
  <si>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</si>
  <si>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</si>
  <si>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</si>
  <si>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</si>
  <si>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</si>
  <si>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</si>
  <si>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</si>
  <si>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</si>
  <si>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</si>
  <si>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</si>
  <si>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</si>
  <si>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</si>
  <si>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</si>
  <si>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</si>
  <si>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</si>
  <si>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</si>
  <si>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</si>
  <si>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</si>
  <si>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</si>
  <si>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</si>
  <si>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</si>
  <si>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</si>
  <si>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</si>
  <si>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</si>
  <si>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</si>
  <si>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</si>
  <si>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</si>
  <si>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</si>
  <si>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</si>
  <si>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</si>
  <si>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</si>
  <si>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</si>
  <si>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</si>
  <si>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</si>
  <si>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</si>
  <si>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</si>
  <si>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</si>
  <si>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</si>
  <si>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</si>
  <si>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</si>
  <si>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</si>
  <si>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</si>
  <si>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</si>
  <si>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</si>
  <si>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</si>
  <si>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</si>
  <si>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</si>
  <si>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</si>
  <si>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</si>
  <si>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</si>
  <si>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</si>
  <si>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</si>
  <si>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</si>
  <si>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</si>
  <si>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</si>
  <si>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</si>
  <si>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</si>
  <si>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</si>
  <si>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</si>
  <si>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</si>
  <si>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</si>
  <si>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</si>
  <si>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</si>
  <si>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</si>
  <si>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</si>
  <si>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</si>
  <si>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</si>
  <si>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</si>
  <si>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</si>
  <si>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</si>
  <si>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</si>
  <si>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</si>
  <si>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</si>
  <si>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</si>
  <si>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</si>
  <si>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</si>
  <si>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</si>
  <si>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</si>
  <si>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</si>
  <si>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</si>
  <si>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</si>
  <si>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</si>
  <si>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</si>
  <si>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</si>
  <si>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</si>
  <si>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</si>
  <si>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</si>
  <si>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</si>
  <si>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</si>
  <si>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</si>
  <si>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</si>
  <si>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</si>
  <si>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</si>
  <si>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</si>
  <si>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</si>
  <si>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</si>
  <si>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</si>
  <si>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</si>
  <si>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</si>
  <si>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</si>
  <si>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</si>
  <si>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</si>
  <si>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</si>
  <si>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</si>
  <si>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</si>
  <si>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</si>
  <si>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</si>
  <si>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</si>
  <si>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</si>
  <si>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</si>
  <si>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</si>
  <si>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</si>
  <si>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</si>
  <si>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</si>
  <si>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</si>
  <si>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</si>
  <si>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</si>
  <si>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</si>
  <si>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</si>
  <si>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</si>
  <si>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</si>
  <si>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</si>
  <si>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</si>
  <si>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</si>
  <si>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</si>
  <si>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</si>
  <si>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</si>
  <si>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</si>
  <si>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</si>
  <si>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</si>
  <si>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</si>
  <si>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</si>
  <si>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</si>
  <si>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</si>
  <si>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</si>
  <si>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</si>
  <si>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</si>
  <si>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</si>
  <si>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</si>
  <si>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</si>
  <si>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</si>
  <si>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</si>
  <si>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</si>
  <si>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</si>
  <si>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</si>
  <si>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</si>
  <si>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</si>
  <si>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</si>
  <si>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</si>
  <si>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</si>
  <si>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</si>
  <si>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</si>
  <si>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</si>
  <si>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</si>
  <si>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</si>
  <si>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</si>
  <si>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</si>
  <si>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</si>
  <si>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</si>
  <si>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</si>
  <si>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</si>
  <si>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</si>
  <si>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</si>
  <si>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</si>
  <si>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</si>
  <si>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</si>
  <si>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</si>
  <si>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</si>
  <si>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</si>
  <si>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</si>
  <si>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</si>
  <si>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</si>
  <si>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</si>
  <si>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</si>
  <si>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</si>
  <si>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</si>
  <si>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</si>
  <si>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</si>
  <si>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</si>
  <si>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</si>
  <si>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</si>
  <si>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</si>
  <si>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</si>
  <si>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</si>
  <si>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</si>
  <si>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</si>
  <si>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</si>
  <si>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</si>
  <si>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</si>
  <si>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</si>
  <si>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</si>
  <si>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</si>
  <si>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</si>
  <si>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</si>
  <si>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</si>
  <si>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</si>
  <si>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</si>
  <si>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</si>
  <si>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</si>
  <si>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</si>
  <si>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</si>
  <si>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</si>
  <si>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</si>
  <si>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</si>
  <si>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</si>
  <si>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</si>
  <si>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</si>
  <si>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</si>
  <si>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</si>
  <si>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</si>
  <si>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</si>
  <si>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</si>
  <si>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</si>
  <si>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</si>
  <si>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</si>
  <si>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</si>
  <si>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</si>
  <si>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</si>
  <si>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</si>
  <si>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</si>
  <si>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</si>
  <si>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</si>
  <si>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</si>
  <si>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</si>
  <si>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</si>
  <si>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</si>
  <si>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</si>
  <si>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</si>
  <si>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</si>
  <si>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</si>
  <si>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</si>
  <si>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</si>
  <si>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</si>
  <si>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</si>
  <si>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</si>
  <si>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</si>
  <si>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</si>
  <si>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</si>
  <si>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</si>
  <si>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</si>
  <si>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</si>
  <si>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</si>
  <si>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</si>
  <si>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</si>
  <si>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</si>
  <si>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</si>
  <si>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</si>
  <si>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</si>
  <si>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</si>
  <si>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</si>
  <si>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</si>
  <si>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</si>
  <si>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</si>
  <si>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</si>
  <si>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</si>
  <si>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</si>
  <si>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</si>
  <si>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</si>
  <si>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</si>
  <si>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</si>
  <si>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</si>
  <si>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</si>
  <si>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</si>
  <si>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</si>
  <si>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</si>
  <si>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</si>
  <si>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</si>
  <si>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</si>
  <si>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</si>
  <si>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</si>
  <si>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</si>
  <si>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</si>
  <si>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</si>
  <si>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</si>
  <si>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</si>
  <si>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</si>
  <si>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</si>
  <si>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</si>
  <si>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</si>
  <si>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</si>
  <si>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</si>
  <si>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</si>
  <si>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</si>
  <si>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</si>
  <si>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</si>
  <si>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</si>
  <si>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</si>
  <si>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</si>
  <si>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</si>
  <si>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</si>
  <si>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</si>
  <si>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</si>
  <si>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</si>
  <si>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</si>
  <si>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</si>
  <si>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</si>
  <si>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</si>
  <si>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</si>
  <si>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</si>
  <si>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</si>
  <si>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</si>
  <si>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</si>
  <si>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</si>
  <si>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</si>
  <si>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</si>
  <si>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</si>
  <si>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</si>
  <si>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</si>
  <si>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</si>
  <si>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</si>
  <si>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</si>
  <si>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</si>
  <si>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</si>
  <si>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</si>
  <si>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</si>
  <si>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</si>
  <si>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</si>
  <si>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</si>
  <si>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</si>
  <si>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</si>
  <si>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</si>
  <si>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</si>
  <si>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</si>
  <si>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</si>
  <si>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</si>
  <si>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</si>
  <si>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</si>
  <si>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</si>
  <si>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</si>
  <si>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</si>
  <si>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</si>
  <si>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</si>
  <si>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</si>
  <si>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</si>
  <si>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</si>
  <si>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</si>
  <si>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</si>
  <si>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</si>
  <si>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</si>
  <si>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</si>
  <si>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</si>
  <si>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</si>
  <si>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</si>
  <si>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</si>
  <si>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</si>
  <si>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</si>
  <si>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</si>
  <si>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</si>
  <si>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</si>
  <si>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</si>
  <si>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</si>
  <si>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</si>
  <si>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</si>
  <si>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</si>
  <si>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</si>
  <si>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</si>
  <si>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</si>
  <si>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</si>
  <si>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</si>
  <si>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</si>
  <si>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</si>
  <si>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</si>
  <si>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</si>
  <si>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</si>
  <si>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</si>
  <si>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</si>
  <si>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</si>
  <si>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</si>
  <si>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</si>
  <si>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</si>
  <si>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</si>
  <si>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</si>
  <si>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</si>
  <si>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</si>
  <si>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</si>
  <si>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</si>
  <si>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</si>
  <si>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</si>
  <si>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</si>
  <si>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</si>
  <si>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</si>
  <si>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</si>
  <si>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</si>
  <si>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</si>
  <si>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</si>
  <si>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</si>
  <si>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</si>
  <si>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</si>
  <si>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</si>
  <si>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</si>
  <si>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</si>
  <si>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</si>
  <si>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</si>
  <si>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</si>
  <si>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</si>
  <si>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</si>
  <si>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</si>
  <si>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</si>
  <si>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</si>
  <si>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</si>
  <si>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</si>
  <si>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</si>
  <si>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</si>
  <si>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</si>
  <si>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</si>
  <si>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</si>
  <si>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</si>
  <si>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</si>
  <si>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</si>
  <si>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</si>
  <si>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</si>
  <si>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</si>
  <si>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</si>
  <si>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</si>
  <si>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</si>
  <si>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</si>
  <si>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</si>
  <si>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</si>
  <si>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</si>
  <si>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</si>
  <si>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</si>
  <si>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</si>
  <si>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</si>
  <si>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</si>
  <si>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</si>
  <si>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</si>
  <si>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</si>
  <si>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</si>
  <si>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</si>
  <si>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</si>
  <si>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</si>
  <si>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</si>
  <si>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</si>
  <si>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</si>
  <si>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</si>
  <si>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</si>
  <si>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</si>
  <si>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</si>
  <si>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</si>
  <si>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</si>
  <si>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</si>
  <si>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</si>
  <si>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</si>
  <si>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</si>
  <si>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</si>
  <si>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</si>
  <si>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</si>
  <si>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</si>
  <si>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</si>
  <si>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</si>
  <si>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</si>
  <si>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</si>
  <si>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</si>
  <si>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</si>
  <si>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</si>
  <si>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</si>
  <si>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</si>
  <si>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</si>
  <si>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</si>
  <si>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</si>
  <si>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</si>
  <si>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</si>
  <si>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</si>
  <si>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</si>
  <si>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</si>
  <si>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</si>
  <si>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</si>
  <si>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</si>
  <si>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</si>
  <si>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</si>
  <si>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</si>
  <si>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</si>
  <si>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</si>
  <si>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</si>
  <si>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</si>
  <si>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</si>
  <si>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</si>
  <si>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</si>
  <si>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</si>
  <si>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</si>
  <si>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</si>
  <si>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</si>
  <si>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</si>
  <si>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</si>
  <si>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</si>
  <si>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</si>
  <si>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</si>
  <si>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</si>
  <si>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</si>
  <si>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</si>
  <si>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</si>
  <si>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</si>
  <si>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</si>
  <si>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</si>
  <si>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</si>
  <si>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</si>
  <si>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</si>
  <si>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</si>
  <si>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</si>
  <si>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</si>
  <si>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</si>
  <si>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</si>
  <si>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</si>
  <si>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</si>
  <si>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</si>
  <si>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</si>
  <si>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</si>
  <si>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</si>
  <si>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</si>
  <si>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</si>
  <si>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</si>
  <si>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</si>
  <si>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</si>
  <si>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</si>
  <si>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</si>
  <si>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</si>
  <si>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</si>
  <si>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</si>
  <si>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</si>
  <si>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</si>
  <si>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</si>
  <si>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</si>
  <si>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</si>
  <si>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</si>
  <si>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</si>
  <si>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</si>
  <si>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</si>
  <si>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</si>
  <si>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</si>
  <si>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</si>
  <si>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</si>
  <si>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</si>
  <si>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</si>
  <si>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</si>
  <si>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</si>
  <si>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</si>
  <si>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</si>
  <si>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</si>
  <si>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</si>
  <si>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</si>
  <si>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</si>
  <si>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</si>
  <si>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</si>
  <si>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</si>
  <si>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</si>
  <si>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</si>
  <si>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</si>
  <si>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</si>
  <si>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</si>
  <si>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</si>
  <si>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</si>
  <si>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</si>
  <si>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</si>
  <si>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</si>
  <si>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</si>
  <si>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</si>
  <si>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</si>
  <si>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</si>
  <si>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</si>
  <si>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</si>
  <si>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</si>
  <si>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</si>
  <si>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</si>
  <si>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</si>
  <si>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</si>
  <si>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</si>
  <si>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</si>
  <si>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</si>
  <si>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</si>
  <si>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</si>
  <si>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</si>
  <si>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</si>
  <si>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</si>
  <si>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</si>
  <si>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</si>
  <si>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</si>
  <si>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</si>
  <si>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</si>
  <si>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</si>
  <si>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</si>
  <si>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</si>
  <si>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</si>
  <si>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</si>
  <si>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</si>
  <si>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</si>
  <si>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</si>
  <si>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</si>
  <si>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</si>
  <si>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</si>
  <si>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</si>
  <si>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</si>
  <si>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</si>
  <si>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</si>
  <si>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</si>
  <si>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</si>
  <si>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</si>
  <si>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</si>
  <si>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</si>
  <si>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</si>
  <si>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</si>
  <si>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</si>
  <si>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</si>
  <si>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</si>
  <si>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</si>
  <si>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</si>
  <si>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</si>
  <si>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</si>
  <si>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</si>
  <si>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</si>
  <si>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</si>
  <si>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</si>
  <si>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</si>
  <si>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</si>
  <si>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</si>
  <si>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</si>
  <si>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</si>
  <si>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</si>
  <si>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</si>
  <si>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</si>
  <si>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</si>
  <si>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</si>
  <si>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</si>
  <si>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</si>
  <si>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</si>
  <si>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</si>
  <si>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</si>
  <si>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</si>
  <si>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</si>
  <si>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</si>
  <si>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</si>
  <si>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</si>
  <si>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</si>
  <si>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</si>
  <si>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</si>
  <si>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</si>
  <si>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</si>
  <si>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</si>
  <si>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</si>
  <si>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</si>
  <si>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</si>
  <si>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</si>
  <si>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</si>
  <si>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</si>
  <si>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</si>
  <si>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</si>
  <si>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</si>
  <si>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</si>
  <si>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</si>
  <si>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</si>
  <si>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</si>
  <si>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</si>
  <si>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</si>
  <si>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</si>
  <si>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</si>
  <si>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</si>
  <si>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</si>
  <si>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</si>
  <si>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</si>
  <si>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</si>
  <si>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</si>
  <si>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</si>
  <si>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</si>
  <si>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</si>
  <si>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</si>
  <si>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</si>
  <si>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</si>
  <si>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</si>
  <si>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</si>
  <si>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</si>
  <si>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</si>
  <si>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</si>
  <si>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</si>
  <si>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</si>
  <si>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</si>
  <si>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</si>
  <si>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</si>
  <si>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</si>
  <si>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</si>
  <si>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</si>
  <si>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</si>
  <si>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</si>
  <si>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</si>
  <si>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</si>
  <si>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</si>
  <si>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</si>
  <si>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</si>
  <si>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</si>
  <si>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</si>
  <si>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</si>
  <si>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</si>
  <si>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</si>
  <si>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</si>
  <si>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</si>
  <si>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</si>
  <si>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</si>
  <si>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</si>
  <si>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</si>
  <si>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</si>
  <si>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</si>
  <si>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</si>
  <si>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</si>
  <si>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</si>
  <si>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</si>
  <si>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</si>
  <si>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</si>
  <si>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</si>
  <si>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</si>
  <si>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</si>
  <si>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</si>
  <si>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</si>
  <si>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</si>
  <si>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</si>
  <si>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</si>
  <si>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</si>
  <si>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</si>
  <si>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</si>
  <si>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</si>
  <si>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</si>
  <si>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</si>
  <si>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</si>
  <si>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</si>
  <si>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</si>
  <si>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</si>
  <si>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</si>
  <si>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</si>
  <si>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</si>
  <si>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</si>
  <si>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</si>
  <si>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</si>
  <si>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</si>
  <si>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</si>
  <si>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</si>
  <si>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</si>
  <si>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</si>
  <si>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</si>
  <si>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</si>
  <si>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</si>
  <si>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</si>
  <si>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</si>
  <si>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</si>
  <si>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</si>
  <si>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</si>
  <si>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</si>
  <si>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</si>
  <si>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</si>
  <si>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</si>
  <si>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</si>
  <si>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</si>
  <si>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</si>
  <si>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</si>
  <si>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</si>
  <si>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</si>
  <si>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</si>
  <si>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</si>
  <si>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</si>
  <si>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</si>
  <si>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</si>
  <si>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</si>
  <si>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</si>
  <si>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</si>
  <si>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</si>
  <si>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</si>
  <si>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</si>
  <si>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</si>
  <si>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</si>
  <si>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</si>
  <si>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</si>
  <si>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</si>
  <si>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</si>
  <si>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</si>
  <si>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</si>
  <si>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</si>
  <si>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</si>
  <si>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</si>
  <si>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</si>
  <si>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</si>
  <si>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</si>
  <si>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</si>
  <si>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</si>
  <si>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</si>
  <si>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</si>
  <si>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</si>
  <si>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</si>
  <si>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</si>
  <si>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</si>
  <si>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</si>
  <si>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</si>
  <si>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</si>
  <si>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</si>
  <si>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</si>
  <si>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</si>
  <si>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</si>
  <si>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</si>
  <si>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</si>
  <si>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</si>
  <si>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</si>
  <si>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</si>
  <si>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</si>
  <si>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</si>
  <si>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</si>
  <si>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</si>
  <si>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</si>
  <si>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</si>
  <si>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</si>
  <si>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</si>
  <si>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</si>
  <si>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</si>
  <si>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</si>
  <si>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</si>
  <si>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</si>
  <si>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</si>
  <si>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</si>
  <si>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</si>
  <si>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</si>
  <si>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</si>
  <si>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</si>
  <si>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</si>
  <si>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</si>
  <si>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</si>
  <si>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</si>
  <si>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</si>
  <si>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</si>
  <si>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</si>
  <si>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</si>
  <si>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</si>
  <si>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</si>
  <si>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</si>
  <si>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</si>
  <si>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</si>
  <si>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</si>
  <si>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</si>
  <si>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</si>
  <si>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</si>
  <si>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</si>
  <si>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</si>
  <si>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</si>
  <si>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</si>
  <si>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</si>
  <si>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</si>
  <si>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</si>
  <si>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</si>
  <si>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</si>
  <si>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</si>
  <si>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</si>
  <si>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</si>
  <si>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</si>
  <si>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</si>
  <si>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</si>
  <si>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</si>
  <si>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</si>
  <si>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</si>
  <si>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</si>
  <si>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</si>
  <si>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</si>
  <si>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</si>
  <si>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</si>
  <si>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</si>
  <si>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</si>
  <si>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</si>
  <si>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</si>
  <si>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</si>
  <si>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</si>
  <si>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</si>
  <si>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</si>
  <si>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</si>
  <si>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</si>
  <si>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</si>
  <si>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</si>
  <si>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</si>
  <si>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</si>
  <si>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</si>
  <si>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</si>
  <si>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</si>
  <si>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</si>
  <si>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</si>
  <si>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</si>
  <si>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</si>
  <si>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</si>
  <si>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</si>
  <si>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</si>
  <si>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</si>
  <si>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</si>
  <si>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</si>
  <si>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</si>
  <si>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</si>
  <si>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</si>
  <si>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</si>
  <si>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</si>
  <si>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</si>
  <si>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</si>
  <si>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</si>
  <si>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</si>
  <si>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</si>
  <si>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</si>
  <si>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</si>
  <si>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</si>
  <si>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</si>
  <si>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</si>
  <si>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</si>
  <si>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</si>
  <si>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</si>
  <si>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</si>
  <si>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</si>
  <si>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</si>
  <si>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</si>
  <si>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</si>
  <si>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</si>
  <si>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</si>
  <si>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</si>
  <si>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</si>
  <si>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</si>
  <si>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</si>
  <si>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</si>
  <si>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</si>
  <si>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</si>
  <si>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</si>
  <si>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</si>
  <si>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</si>
  <si>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</si>
  <si>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</si>
  <si>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</si>
  <si>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</si>
  <si>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</si>
  <si>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</si>
  <si>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</si>
  <si>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</si>
  <si>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</si>
  <si>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</si>
  <si>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</si>
  <si>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</si>
  <si>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</si>
  <si>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</si>
  <si>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</si>
  <si>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</si>
  <si>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</si>
  <si>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</si>
  <si>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</si>
  <si>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</si>
  <si>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</si>
  <si>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</si>
  <si>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</si>
  <si>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</si>
  <si>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</si>
  <si>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</si>
  <si>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</si>
  <si>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</si>
  <si>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</si>
  <si>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</si>
  <si>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</si>
  <si>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</si>
  <si>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</si>
  <si>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</si>
  <si>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</si>
  <si>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</si>
  <si>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</si>
  <si>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</si>
  <si>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</si>
  <si>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</si>
  <si>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</si>
  <si>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</si>
  <si>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</si>
  <si>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</si>
  <si>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</si>
  <si>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</si>
  <si>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</si>
  <si>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</si>
  <si>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</si>
  <si>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</si>
  <si>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</si>
  <si>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</si>
  <si>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</si>
  <si>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</si>
  <si>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</si>
  <si>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</si>
  <si>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</si>
  <si>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</si>
  <si>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</si>
  <si>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</si>
  <si>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</si>
  <si>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</si>
  <si>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</si>
  <si>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</si>
  <si>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</si>
  <si>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</si>
  <si>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</si>
  <si>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</si>
  <si>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</si>
  <si>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</si>
  <si>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</si>
  <si>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</si>
  <si>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</si>
  <si>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</si>
  <si>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</si>
  <si>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</si>
  <si>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</si>
  <si>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</si>
  <si>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</si>
  <si>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</si>
  <si>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</si>
  <si>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</si>
  <si>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</si>
  <si>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</si>
  <si>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</si>
  <si>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</si>
  <si>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</si>
  <si>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</si>
  <si>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</si>
  <si>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</si>
  <si>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</si>
  <si>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</si>
  <si>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</si>
  <si>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</si>
  <si>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</si>
  <si>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</si>
  <si>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</si>
  <si>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</si>
  <si>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</si>
  <si>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</si>
  <si>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</si>
  <si>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</si>
  <si>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</si>
  <si>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</si>
  <si>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</si>
  <si>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</si>
  <si>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</si>
  <si>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</si>
  <si>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</si>
  <si>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</si>
  <si>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</si>
  <si>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</si>
  <si>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</si>
  <si>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</si>
  <si>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</si>
  <si>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</si>
  <si>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</si>
  <si>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</si>
  <si>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</si>
  <si>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</si>
  <si>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</si>
  <si>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</si>
  <si>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</si>
  <si>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</si>
  <si>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</si>
  <si>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</si>
  <si>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</si>
  <si>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</si>
  <si>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</si>
  <si>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</si>
  <si>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</si>
  <si>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</si>
  <si>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</si>
  <si>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</si>
  <si>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</si>
  <si>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</si>
  <si>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</si>
  <si>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</si>
  <si>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</si>
  <si>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</si>
  <si>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</si>
  <si>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</si>
  <si>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</si>
  <si>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</si>
  <si>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</si>
  <si>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</si>
  <si>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</si>
  <si>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</si>
  <si>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</si>
  <si>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</si>
  <si>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</si>
  <si>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</si>
  <si>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</si>
  <si>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</si>
  <si>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</si>
  <si>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</si>
  <si>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</si>
  <si>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</si>
  <si>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</si>
  <si>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</si>
  <si>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</si>
  <si>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</si>
  <si>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</si>
  <si>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</si>
  <si>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</si>
  <si>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</si>
  <si>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</si>
  <si>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</si>
  <si>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</si>
  <si>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</si>
  <si>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</si>
  <si>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</si>
  <si>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</si>
  <si>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</si>
  <si>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</si>
  <si>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</si>
  <si>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</si>
  <si>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</si>
  <si>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</si>
  <si>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</si>
  <si>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</si>
  <si>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</si>
  <si>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</si>
  <si>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</si>
  <si>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</si>
  <si>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</si>
  <si>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</si>
  <si>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</si>
  <si>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</si>
  <si>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</si>
  <si>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</si>
  <si>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</si>
  <si>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</si>
  <si>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</si>
  <si>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</si>
  <si>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</si>
  <si>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</si>
  <si>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</si>
  <si>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</si>
  <si>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</si>
  <si>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</si>
  <si>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</si>
  <si>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</si>
  <si>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</si>
  <si>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</si>
  <si>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</si>
  <si>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</si>
  <si>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</si>
  <si>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</si>
  <si>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</si>
  <si>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</si>
  <si>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</si>
  <si>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</si>
  <si>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</si>
  <si>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</si>
  <si>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</si>
  <si>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</si>
  <si>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</si>
  <si>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</si>
  <si>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</si>
  <si>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</si>
  <si>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</si>
  <si>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</si>
  <si>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</si>
  <si>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</si>
  <si>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</si>
  <si>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</si>
  <si>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</si>
  <si>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</si>
  <si>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</si>
  <si>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</si>
  <si>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</si>
  <si>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</si>
  <si>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</si>
  <si>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</si>
  <si>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</si>
  <si>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</si>
  <si>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</si>
  <si>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</si>
  <si>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</si>
  <si>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</si>
  <si>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</si>
  <si>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</si>
  <si>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</si>
  <si>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</si>
  <si>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</si>
  <si>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</si>
  <si>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</si>
  <si>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</si>
  <si>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</si>
  <si>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</si>
  <si>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</si>
  <si>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</si>
  <si>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</si>
  <si>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</si>
  <si>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</si>
  <si>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</si>
  <si>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</si>
  <si>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</si>
  <si>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</si>
  <si>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</si>
  <si>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</si>
  <si>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</si>
  <si>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</si>
  <si>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</si>
  <si>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</si>
  <si>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</si>
  <si>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</si>
  <si>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</si>
  <si>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</si>
  <si>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</si>
  <si>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</si>
  <si>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</si>
  <si>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</si>
  <si>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</si>
  <si>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</si>
  <si>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</si>
  <si>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</si>
  <si>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</si>
  <si>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</si>
  <si>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</si>
  <si>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</si>
  <si>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</si>
  <si>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</si>
  <si>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</si>
  <si>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</si>
  <si>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</si>
  <si>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</si>
  <si>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</si>
  <si>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</si>
  <si>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</si>
  <si>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</si>
  <si>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</si>
  <si>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</si>
  <si>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</si>
  <si>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</si>
  <si>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</si>
  <si>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</si>
  <si>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</si>
  <si>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</si>
  <si>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</si>
  <si>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</si>
  <si>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</si>
  <si>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</si>
  <si>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</si>
  <si>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</si>
  <si>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</si>
  <si>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</si>
  <si>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</si>
  <si>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</si>
  <si>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</si>
  <si>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</si>
  <si>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</si>
  <si>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</si>
  <si>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</si>
  <si>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</si>
  <si>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</si>
  <si>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</si>
  <si>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</si>
  <si>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</si>
  <si>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</si>
  <si>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</si>
  <si>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</si>
  <si>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</si>
  <si>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</si>
  <si>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</si>
  <si>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</si>
  <si>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</si>
  <si>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</si>
  <si>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</si>
  <si>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</si>
  <si>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</si>
  <si>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</si>
  <si>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</si>
  <si>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</si>
  <si>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</si>
  <si>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</si>
  <si>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</si>
  <si>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</si>
  <si>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</si>
  <si>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</si>
  <si>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</si>
  <si>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</si>
  <si>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</si>
  <si>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</si>
  <si>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</si>
  <si>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</si>
  <si>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</si>
  <si>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</si>
  <si>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</si>
  <si>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</si>
  <si>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</si>
  <si>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</si>
  <si>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</si>
  <si>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</si>
  <si>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</si>
  <si>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</si>
  <si>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</si>
  <si>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</si>
  <si>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</si>
  <si>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</si>
  <si>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</si>
  <si>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</si>
  <si>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</si>
  <si>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</si>
  <si>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</si>
  <si>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</si>
  <si>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</si>
  <si>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</si>
  <si>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</si>
  <si>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</si>
  <si>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</si>
  <si>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</si>
  <si>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</si>
  <si>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</si>
  <si>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</si>
  <si>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</si>
  <si>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</si>
  <si>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</si>
  <si>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</si>
  <si>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</si>
  <si>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</si>
  <si>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</si>
  <si>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</si>
  <si>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</si>
  <si>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</si>
  <si>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</si>
  <si>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</si>
  <si>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</si>
  <si>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</si>
  <si>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</si>
  <si>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</si>
  <si>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</si>
  <si>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</si>
  <si>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</si>
  <si>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</si>
  <si>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</si>
  <si>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</si>
  <si>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</si>
  <si>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</si>
  <si>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</si>
  <si>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</si>
  <si>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</si>
  <si>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</si>
  <si>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</si>
  <si>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</si>
  <si>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</si>
  <si>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</si>
  <si>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</si>
  <si>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</si>
  <si>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</si>
  <si>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</si>
  <si>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</si>
  <si>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</si>
  <si>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</si>
  <si>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</si>
  <si>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</si>
  <si>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</si>
  <si>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</si>
  <si>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</si>
  <si>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</si>
  <si>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</si>
  <si>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</si>
  <si>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</si>
  <si>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</si>
  <si>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</si>
  <si>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</si>
  <si>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</si>
  <si>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</si>
  <si>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</si>
  <si>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</si>
  <si>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</si>
  <si>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</si>
  <si>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</si>
  <si>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</si>
  <si>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</si>
  <si>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</si>
  <si>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</si>
  <si>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</si>
  <si>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</si>
  <si>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</si>
  <si>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</si>
  <si>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</si>
  <si>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</si>
  <si>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</si>
  <si>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</si>
  <si>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</si>
  <si>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</si>
  <si>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</si>
  <si>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</si>
  <si>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</si>
  <si>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</si>
  <si>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</si>
  <si>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</si>
  <si>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</si>
  <si>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</si>
  <si>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</si>
  <si>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</si>
  <si>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</si>
  <si>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</si>
  <si>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</si>
  <si>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</si>
  <si>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</si>
  <si>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</si>
  <si>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</si>
  <si>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</si>
  <si>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</si>
  <si>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</si>
  <si>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</si>
  <si>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</si>
  <si>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</si>
  <si>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</si>
  <si>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</si>
  <si>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</si>
  <si>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</si>
  <si>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</si>
  <si>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</si>
  <si>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</si>
  <si>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</si>
  <si>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</si>
  <si>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</si>
  <si>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</si>
  <si>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</si>
  <si>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</si>
  <si>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</si>
  <si>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</si>
  <si>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</si>
  <si>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</si>
  <si>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</si>
  <si>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</si>
  <si>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</si>
  <si>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</si>
  <si>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</si>
  <si>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</si>
  <si>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</si>
  <si>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</si>
  <si>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</si>
  <si>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</si>
  <si>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</si>
  <si>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</si>
  <si>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</si>
  <si>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</si>
  <si>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</si>
  <si>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</si>
  <si>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</si>
  <si>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</si>
  <si>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</si>
  <si>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</si>
  <si>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</si>
  <si>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</si>
  <si>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</si>
  <si>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</si>
  <si>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</si>
  <si>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</si>
  <si>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</si>
  <si>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</si>
  <si>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</si>
  <si>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</si>
  <si>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</si>
  <si>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</si>
  <si>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</si>
  <si>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</si>
  <si>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</si>
  <si>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</si>
  <si>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</si>
  <si>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</si>
  <si>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</si>
  <si>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</si>
  <si>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</si>
  <si>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</si>
  <si>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</si>
  <si>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</si>
  <si>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</si>
  <si>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</si>
  <si>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</si>
  <si>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</si>
  <si>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</si>
  <si>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</si>
  <si>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</si>
  <si>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</si>
  <si>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</si>
  <si>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</si>
  <si>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</si>
  <si>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</si>
  <si>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</si>
  <si>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</si>
  <si>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</si>
  <si>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</si>
  <si>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</si>
  <si>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</si>
  <si>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</si>
  <si>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</si>
  <si>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</si>
  <si>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</si>
  <si>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</si>
  <si>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</si>
  <si>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</si>
  <si>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</si>
  <si>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</si>
  <si>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</si>
  <si>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</si>
  <si>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</si>
  <si>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</si>
  <si>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</si>
  <si>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</si>
  <si>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</si>
  <si>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</si>
  <si>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</si>
  <si>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</si>
  <si>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</si>
  <si>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</si>
  <si>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</si>
  <si>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</si>
  <si>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</si>
  <si>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</si>
  <si>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</si>
  <si>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</si>
  <si>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</si>
  <si>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</si>
  <si>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</si>
  <si>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</si>
  <si>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</si>
  <si>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</si>
  <si>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</si>
  <si>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</si>
  <si>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</si>
  <si>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</si>
  <si>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</si>
  <si>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</si>
  <si>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</si>
  <si>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</si>
  <si>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</si>
  <si>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</si>
  <si>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</si>
  <si>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</si>
  <si>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</si>
  <si>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</si>
  <si>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</si>
  <si>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</si>
  <si>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</si>
  <si>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</si>
  <si>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</si>
  <si>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</si>
  <si>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</si>
  <si>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</si>
  <si>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</si>
  <si>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</si>
  <si>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</si>
  <si>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</si>
  <si>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</si>
  <si>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</si>
  <si>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</si>
  <si>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</si>
  <si>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</si>
  <si>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</si>
  <si>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</si>
  <si>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</si>
  <si>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</si>
  <si>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</si>
  <si>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</si>
  <si>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</si>
  <si>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</si>
  <si>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</si>
  <si>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</si>
  <si>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</si>
  <si>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</si>
  <si>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</si>
  <si>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</si>
  <si>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</si>
  <si>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</si>
  <si>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</si>
  <si>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</si>
  <si>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</si>
  <si>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</si>
  <si>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</si>
  <si>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</si>
  <si>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</si>
  <si>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</si>
  <si>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</si>
  <si>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</si>
  <si>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</si>
  <si>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</si>
  <si>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</si>
  <si>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</si>
  <si>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</si>
  <si>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</si>
  <si>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</si>
  <si>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</si>
  <si>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</si>
  <si>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</si>
  <si>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</si>
  <si>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</si>
  <si>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</si>
  <si>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</si>
  <si>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</si>
  <si>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</si>
  <si>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</si>
  <si>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</si>
  <si>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</si>
  <si>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</si>
  <si>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</si>
  <si>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</si>
  <si>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</si>
  <si>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</si>
  <si>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</si>
  <si>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</si>
  <si>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</si>
  <si>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</si>
  <si>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</si>
  <si>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</si>
  <si>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</si>
  <si>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</si>
  <si>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</si>
  <si>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</si>
  <si>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</si>
  <si>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</si>
  <si>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</si>
  <si>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</si>
  <si>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</si>
  <si>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</si>
  <si>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</si>
  <si>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</si>
  <si>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</si>
  <si>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</si>
  <si>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</si>
  <si>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</si>
  <si>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</si>
  <si>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</si>
  <si>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</si>
  <si>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</si>
  <si>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</si>
  <si>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</si>
  <si>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</si>
  <si>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</si>
  <si>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</si>
  <si>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</si>
  <si>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</si>
  <si>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</si>
  <si>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</si>
  <si>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</si>
  <si>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</si>
  <si>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</si>
  <si>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</si>
  <si>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</si>
  <si>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</si>
  <si>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</si>
  <si>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</si>
  <si>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</si>
  <si>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</si>
  <si>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</si>
  <si>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</si>
  <si>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</si>
  <si>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</si>
  <si>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</si>
  <si>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</si>
  <si>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</si>
  <si>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</si>
  <si>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</si>
  <si>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</si>
  <si>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</si>
  <si>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</si>
  <si>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</si>
  <si>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</si>
  <si>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</si>
  <si>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</si>
  <si>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</si>
  <si>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</si>
  <si>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</si>
  <si>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</si>
  <si>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</si>
  <si>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</si>
  <si>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</si>
  <si>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</si>
  <si>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</si>
  <si>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</si>
  <si>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</si>
  <si>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</si>
  <si>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</si>
  <si>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</si>
  <si>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</si>
  <si>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</si>
  <si>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</si>
  <si>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</si>
  <si>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</si>
  <si>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</si>
  <si>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</si>
  <si>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</si>
  <si>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</si>
  <si>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</si>
  <si>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</si>
  <si>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</si>
  <si>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</si>
  <si>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</si>
  <si>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</si>
  <si>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</si>
  <si>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</si>
  <si>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</si>
  <si>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</si>
  <si>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</si>
  <si>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</si>
  <si>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</si>
  <si>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</si>
  <si>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</si>
  <si>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</si>
  <si>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</si>
  <si>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</si>
  <si>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</si>
  <si>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</si>
  <si>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</si>
  <si>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</si>
  <si>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</si>
  <si>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</si>
  <si>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</si>
  <si>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</si>
  <si>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</si>
  <si>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</si>
  <si>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</si>
  <si>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</si>
  <si>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</si>
  <si>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</si>
  <si>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</si>
  <si>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</si>
  <si>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</si>
  <si>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</si>
  <si>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</si>
  <si>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</si>
  <si>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</si>
  <si>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</si>
  <si>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</si>
  <si>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</si>
  <si>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</si>
  <si>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</si>
  <si>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</si>
  <si>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</si>
  <si>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</si>
  <si>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</si>
  <si>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</si>
  <si>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</si>
  <si>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</si>
  <si>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</si>
  <si>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</si>
  <si>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</si>
  <si>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</si>
  <si>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</si>
  <si>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</si>
  <si>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</si>
  <si>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</si>
  <si>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</si>
  <si>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</si>
  <si>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</si>
  <si>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</si>
  <si>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</si>
  <si>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</si>
  <si>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</si>
  <si>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</si>
  <si>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</si>
  <si>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</si>
  <si>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</si>
  <si>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</si>
  <si>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</si>
  <si>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</si>
  <si>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</si>
  <si>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</si>
  <si>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</si>
  <si>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</si>
  <si>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</si>
  <si>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</si>
  <si>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</si>
  <si>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</si>
  <si>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</si>
  <si>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</si>
  <si>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</si>
  <si>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</si>
  <si>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</si>
  <si>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</si>
  <si>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</si>
  <si>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</si>
  <si>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</si>
  <si>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</si>
  <si>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</si>
  <si>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</si>
  <si>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</si>
  <si>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</si>
  <si>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</si>
  <si>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</si>
  <si>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</si>
  <si>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</si>
  <si>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</si>
  <si>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</si>
  <si>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</si>
  <si>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</si>
  <si>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</si>
  <si>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</si>
  <si>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</si>
  <si>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</si>
  <si>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</si>
  <si>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</si>
  <si>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</si>
  <si>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</si>
  <si>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</si>
  <si>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</si>
  <si>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</si>
  <si>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</si>
  <si>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</si>
  <si>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</si>
  <si>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</si>
  <si>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</si>
  <si>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</si>
  <si>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</si>
  <si>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</si>
  <si>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</si>
  <si>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</si>
  <si>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</si>
  <si>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</si>
  <si>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</si>
  <si>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</si>
  <si>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</si>
  <si>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</si>
  <si>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</si>
  <si>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</si>
  <si>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</si>
  <si>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</si>
  <si>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</si>
  <si>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</si>
  <si>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</si>
  <si>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</si>
  <si>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</si>
  <si>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</si>
  <si>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</si>
  <si>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</si>
  <si>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</si>
  <si>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</si>
  <si>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</si>
  <si>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</si>
  <si>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</si>
  <si>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</si>
  <si>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</si>
  <si>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</si>
  <si>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</si>
  <si>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</si>
  <si>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</si>
  <si>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</si>
  <si>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</si>
  <si>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</si>
  <si>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</si>
  <si>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</si>
  <si>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</si>
  <si>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</si>
  <si>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</si>
  <si>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</si>
  <si>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</si>
  <si>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</si>
  <si>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</si>
  <si>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</si>
  <si>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</si>
  <si>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</si>
  <si>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</si>
  <si>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</si>
  <si>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</si>
  <si>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</si>
  <si>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</si>
  <si>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</si>
  <si>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</si>
  <si>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</si>
  <si>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</si>
  <si>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</si>
  <si>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</si>
  <si>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</si>
  <si>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</si>
  <si>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</si>
  <si>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</si>
  <si>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</si>
  <si>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</si>
  <si>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</si>
  <si>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</si>
  <si>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</si>
  <si>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</si>
  <si>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</si>
  <si>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</si>
  <si>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</si>
  <si>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</si>
  <si>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</si>
  <si>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</si>
  <si>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</si>
  <si>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</si>
  <si>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</si>
  <si>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</si>
  <si>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</si>
  <si>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</si>
  <si>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</si>
  <si>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</si>
  <si>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</si>
  <si>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</si>
  <si>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</si>
  <si>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</si>
  <si>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</si>
  <si>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</si>
  <si>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</si>
  <si>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</si>
  <si>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</si>
  <si>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</si>
  <si>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</si>
  <si>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</si>
  <si>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</si>
  <si>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</si>
  <si>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</si>
  <si>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</si>
  <si>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</si>
  <si>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</si>
  <si>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</si>
  <si>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</si>
  <si>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</si>
  <si>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</si>
  <si>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</si>
  <si>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</si>
  <si>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</si>
  <si>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</si>
  <si>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</si>
  <si>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</si>
  <si>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</si>
  <si>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</si>
  <si>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</si>
  <si>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</si>
  <si>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</si>
  <si>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</si>
  <si>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</si>
  <si>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</si>
  <si>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</si>
  <si>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</si>
  <si>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</si>
  <si>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</si>
  <si>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</si>
  <si>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</si>
  <si>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</si>
  <si>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</si>
  <si>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</si>
  <si>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</si>
  <si>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</si>
  <si>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</si>
  <si>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</si>
  <si>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</si>
  <si>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</si>
  <si>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</si>
  <si>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</si>
  <si>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</si>
  <si>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</si>
  <si>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</si>
  <si>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</si>
  <si>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</si>
  <si>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</si>
  <si>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</si>
  <si>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</si>
  <si>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</si>
  <si>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</si>
  <si>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</si>
  <si>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</si>
  <si>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</si>
  <si>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</si>
  <si>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</si>
  <si>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</si>
  <si>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</si>
  <si>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</si>
  <si>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</si>
  <si>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</si>
  <si>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</si>
  <si>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</si>
  <si>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</si>
  <si>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</si>
  <si>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</si>
  <si>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</si>
  <si>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</si>
  <si>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</si>
  <si>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</si>
  <si>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</si>
  <si>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</si>
  <si>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</si>
  <si>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</si>
  <si>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</si>
  <si>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</si>
  <si>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</si>
  <si>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</si>
  <si>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</si>
  <si>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</si>
  <si>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</si>
  <si>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</si>
  <si>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</si>
  <si>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</si>
  <si>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</si>
  <si>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</si>
  <si>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</si>
  <si>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</si>
  <si>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</si>
  <si>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</si>
  <si>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</si>
  <si>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</si>
  <si>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</si>
  <si>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</si>
  <si>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</si>
  <si>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</si>
  <si>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</si>
  <si>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</si>
  <si>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</si>
  <si>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</si>
  <si>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</si>
  <si>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</si>
  <si>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</si>
  <si>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</si>
  <si>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</si>
  <si>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</si>
  <si>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</si>
  <si>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</si>
  <si>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</si>
  <si>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</si>
  <si>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</si>
  <si>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</si>
  <si>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</si>
  <si>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</si>
  <si>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</si>
  <si>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</si>
  <si>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</si>
  <si>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</si>
  <si>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</si>
  <si>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</si>
  <si>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</si>
  <si>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</si>
  <si>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</si>
  <si>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</si>
  <si>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</si>
  <si>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</si>
  <si>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</si>
  <si>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</si>
  <si>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</si>
  <si>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</si>
  <si>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</si>
  <si>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</si>
  <si>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</si>
  <si>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</si>
  <si>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</si>
  <si>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</si>
  <si>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</si>
  <si>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</si>
  <si>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</si>
  <si>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</si>
  <si>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</si>
  <si>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</si>
  <si>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</si>
  <si>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</si>
  <si>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</si>
  <si>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</si>
  <si>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</si>
  <si>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</si>
  <si>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</si>
  <si>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</si>
  <si>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</si>
  <si>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</si>
  <si>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</si>
  <si>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</si>
  <si>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</si>
  <si>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</si>
  <si>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</si>
  <si>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</si>
  <si>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</si>
  <si>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</si>
  <si>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</si>
  <si>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</si>
  <si>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</si>
  <si>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</si>
  <si>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</si>
  <si>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</si>
  <si>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</si>
  <si>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</si>
  <si>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</si>
  <si>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</si>
  <si>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</si>
  <si>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</si>
  <si>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</si>
  <si>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</si>
  <si>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</si>
  <si>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</si>
  <si>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</si>
  <si>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</si>
  <si>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</si>
  <si>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</si>
  <si>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</si>
  <si>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</si>
  <si>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</si>
  <si>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</si>
  <si>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</si>
  <si>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</si>
  <si>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</si>
  <si>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</si>
  <si>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</si>
  <si>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</si>
  <si>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</si>
  <si>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</si>
  <si>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</si>
  <si>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</si>
  <si>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</si>
  <si>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</si>
  <si>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</si>
  <si>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</si>
  <si>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</si>
  <si>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</si>
  <si>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</si>
  <si>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</si>
  <si>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</si>
  <si>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</si>
  <si>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</si>
  <si>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</si>
  <si>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</si>
  <si>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</si>
  <si>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</si>
  <si>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</si>
  <si>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</si>
  <si>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</si>
  <si>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</si>
  <si>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</si>
  <si>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</si>
  <si>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</si>
  <si>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</si>
  <si>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</si>
  <si>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</si>
  <si>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</si>
  <si>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</si>
  <si>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</si>
  <si>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</si>
  <si>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</si>
  <si>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</si>
  <si>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</si>
  <si>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</si>
  <si>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</si>
  <si>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</si>
  <si>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</si>
  <si>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</si>
  <si>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</si>
  <si>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</si>
  <si>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</si>
  <si>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</si>
  <si>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</si>
  <si>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</si>
  <si>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</si>
  <si>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</si>
  <si>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</si>
  <si>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</si>
  <si>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</si>
  <si>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</si>
  <si>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</si>
  <si>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</si>
  <si>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</si>
  <si>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</si>
  <si>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</si>
  <si>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</si>
  <si>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</si>
  <si>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</si>
  <si>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</si>
  <si>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</si>
  <si>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</si>
  <si>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</si>
  <si>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</si>
  <si>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</si>
  <si>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</si>
  <si>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</si>
  <si>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</si>
  <si>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</si>
  <si>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</si>
  <si>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</si>
  <si>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</si>
  <si>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</si>
  <si>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</si>
  <si>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</si>
  <si>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</si>
  <si>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</si>
  <si>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</si>
  <si>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</si>
  <si>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</si>
  <si>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</si>
  <si>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</si>
  <si>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</si>
  <si>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</si>
  <si>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</si>
  <si>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</si>
  <si>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</si>
  <si>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</si>
  <si>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</si>
  <si>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</si>
  <si>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</si>
  <si>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</si>
  <si>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</si>
  <si>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</si>
  <si>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</si>
  <si>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</si>
  <si>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</si>
  <si>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</si>
  <si>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</si>
  <si>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</si>
  <si>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</si>
  <si>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</si>
  <si>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</si>
  <si>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</si>
  <si>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</si>
  <si>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</si>
  <si>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</si>
  <si>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</si>
  <si>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</si>
  <si>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</si>
  <si>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</si>
  <si>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</si>
  <si>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</si>
  <si>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</si>
  <si>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</si>
  <si>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</si>
  <si>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</si>
  <si>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</si>
  <si>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</si>
  <si>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</si>
  <si>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</si>
  <si>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</si>
  <si>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</si>
  <si>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</si>
  <si>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</si>
  <si>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</si>
  <si>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</si>
  <si>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</si>
  <si>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</si>
  <si>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</si>
  <si>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</si>
  <si>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</si>
  <si>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</si>
  <si>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</si>
  <si>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</si>
  <si>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</si>
  <si>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</si>
  <si>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</si>
  <si>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</si>
  <si>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</si>
  <si>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</si>
  <si>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</si>
  <si>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</si>
  <si>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</si>
  <si>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</si>
  <si>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</si>
  <si>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</si>
  <si>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</si>
  <si>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</si>
  <si>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</si>
  <si>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</si>
  <si>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</si>
  <si>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</si>
  <si>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</si>
  <si>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</si>
  <si>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</si>
  <si>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</si>
  <si>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</si>
  <si>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</si>
  <si>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</si>
  <si>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</si>
  <si>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</si>
  <si>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</si>
  <si>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</si>
  <si>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</si>
  <si>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</si>
  <si>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</si>
  <si>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</si>
  <si>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</si>
  <si>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</si>
  <si>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</si>
  <si>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</si>
  <si>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</si>
  <si>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</si>
  <si>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</si>
  <si>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</si>
  <si>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</si>
  <si>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</si>
  <si>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</si>
  <si>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</si>
  <si>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</si>
  <si>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</si>
  <si>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</si>
  <si>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</si>
  <si>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</si>
  <si>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</si>
  <si>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</si>
  <si>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</si>
  <si>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</si>
  <si>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</si>
  <si>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</si>
  <si>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</si>
  <si>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</si>
  <si>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</si>
  <si>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</si>
  <si>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</si>
  <si>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</si>
  <si>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</si>
  <si>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</si>
  <si>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</si>
  <si>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</si>
  <si>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</si>
  <si>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</si>
  <si>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</si>
  <si>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</si>
  <si>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</si>
  <si>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</si>
  <si>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</si>
  <si>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</si>
  <si>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</si>
  <si>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</si>
  <si>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</si>
  <si>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</si>
  <si>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</si>
  <si>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</si>
  <si>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</si>
  <si>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</si>
  <si>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</si>
  <si>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</si>
  <si>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</si>
  <si>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</si>
  <si>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</si>
  <si>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</si>
  <si>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</si>
  <si>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</si>
  <si>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</si>
  <si>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</si>
  <si>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</si>
  <si>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</si>
  <si>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</si>
  <si>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</si>
  <si>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</si>
  <si>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</si>
  <si>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</si>
  <si>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</si>
  <si>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</si>
  <si>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</si>
  <si>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</si>
  <si>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</si>
  <si>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</si>
  <si>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</si>
  <si>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</si>
  <si>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</si>
  <si>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</si>
  <si>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</si>
  <si>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</si>
  <si>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</si>
  <si>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</si>
  <si>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</si>
  <si>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</si>
  <si>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</si>
  <si>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</si>
  <si>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</si>
  <si>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</si>
  <si>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</si>
  <si>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</si>
  <si>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</si>
  <si>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</si>
  <si>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</si>
  <si>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</si>
  <si>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</si>
  <si>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</si>
  <si>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</si>
  <si>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</si>
  <si>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</si>
  <si>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</si>
  <si>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</si>
  <si>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</si>
  <si>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</si>
  <si>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</si>
  <si>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</si>
  <si>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</si>
  <si>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</si>
  <si>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</si>
  <si>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</si>
  <si>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</si>
  <si>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</si>
  <si>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</si>
  <si>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</si>
  <si>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</si>
  <si>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</si>
  <si>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</si>
  <si>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</si>
  <si>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</si>
  <si>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</si>
  <si>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</si>
  <si>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</si>
  <si>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</si>
  <si>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</si>
  <si>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</si>
  <si>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</si>
  <si>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</si>
  <si>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</si>
  <si>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</si>
  <si>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</si>
  <si>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</si>
  <si>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</si>
  <si>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</si>
  <si>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</si>
  <si>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</si>
  <si>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</si>
  <si>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</si>
  <si>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</si>
  <si>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</si>
  <si>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</si>
  <si>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</si>
  <si>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</si>
  <si>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</si>
  <si>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</si>
  <si>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</si>
  <si>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</si>
  <si>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</si>
  <si>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</si>
  <si>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</si>
  <si>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</si>
  <si>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</si>
  <si>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</si>
  <si>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</si>
  <si>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</si>
  <si>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</si>
  <si>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</si>
  <si>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</si>
  <si>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</si>
  <si>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</si>
  <si>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</si>
  <si>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</si>
  <si>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</si>
  <si>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</si>
  <si>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</si>
  <si>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</si>
  <si>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</si>
  <si>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</si>
  <si>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</si>
  <si>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</si>
  <si>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</si>
  <si>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</si>
  <si>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</si>
  <si>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</si>
  <si>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</si>
  <si>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</si>
  <si>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</si>
  <si>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</si>
  <si>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</si>
  <si>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</si>
  <si>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</si>
  <si>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</si>
  <si>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</si>
  <si>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</si>
  <si>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</si>
  <si>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</si>
  <si>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</si>
  <si>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</si>
  <si>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</si>
  <si>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</si>
  <si>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</si>
  <si>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</si>
  <si>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</si>
  <si>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</si>
  <si>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</si>
  <si>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</si>
  <si>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</si>
  <si>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</si>
  <si>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</si>
  <si>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</si>
  <si>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</si>
  <si>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</si>
  <si>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</si>
  <si>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</si>
  <si>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</si>
  <si>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</si>
  <si>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</si>
  <si>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</si>
  <si>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</si>
  <si>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</si>
  <si>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</si>
  <si>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</si>
  <si>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</si>
  <si>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</si>
  <si>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</si>
  <si>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</si>
  <si>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</si>
  <si>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</si>
  <si>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</si>
  <si>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</si>
  <si>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</si>
  <si>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</si>
  <si>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</si>
  <si>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</si>
  <si>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</si>
  <si>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</si>
  <si>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</si>
  <si>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</si>
  <si>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</si>
  <si>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</si>
  <si>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</si>
  <si>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</si>
  <si>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</si>
  <si>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</si>
  <si>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</si>
  <si>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</si>
  <si>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</si>
  <si>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</si>
  <si>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</si>
  <si>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</si>
  <si>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</si>
  <si>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</si>
  <si>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</si>
  <si>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</si>
  <si>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</si>
  <si>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</si>
  <si>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</si>
  <si>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</si>
  <si>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</si>
  <si>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</si>
  <si>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</si>
  <si>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</si>
  <si>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</si>
  <si>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</si>
  <si>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</si>
  <si>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</si>
  <si>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</si>
  <si>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</si>
  <si>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</si>
  <si>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</si>
  <si>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</si>
  <si>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</si>
  <si>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</si>
  <si>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</si>
  <si>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</si>
  <si>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</si>
  <si>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</si>
  <si>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</si>
  <si>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</si>
  <si>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</si>
  <si>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</si>
  <si>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</si>
  <si>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</si>
  <si>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</si>
  <si>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</si>
  <si>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</si>
  <si>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</si>
  <si>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</si>
  <si>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</si>
  <si>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</si>
  <si>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</si>
  <si>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</si>
  <si>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</si>
  <si>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</si>
  <si>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</si>
  <si>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</si>
  <si>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</si>
  <si>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</si>
  <si>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</si>
  <si>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</si>
  <si>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</si>
  <si>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</si>
  <si>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</si>
  <si>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</si>
  <si>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</si>
  <si>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</si>
  <si>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</si>
  <si>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</si>
  <si>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</si>
  <si>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</si>
  <si>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</si>
  <si>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</si>
  <si>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</si>
  <si>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</si>
  <si>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</si>
  <si>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</si>
  <si>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</si>
  <si>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</si>
  <si>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</si>
  <si>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</si>
  <si>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</si>
  <si>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</si>
  <si>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</si>
  <si>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</si>
  <si>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</si>
  <si>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</si>
  <si>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</si>
  <si>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</si>
  <si>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</si>
  <si>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</si>
  <si>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</si>
  <si>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</si>
  <si>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</si>
  <si>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</si>
  <si>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</si>
  <si>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</si>
  <si>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</si>
  <si>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</si>
  <si>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</si>
  <si>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</si>
  <si>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</si>
  <si>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</si>
  <si>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</si>
  <si>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</si>
  <si>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</si>
  <si>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</si>
  <si>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</si>
  <si>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</si>
  <si>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</si>
  <si>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</si>
  <si>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</si>
  <si>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</si>
  <si>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</si>
  <si>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</si>
  <si>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</si>
  <si>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</si>
  <si>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</si>
  <si>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</si>
  <si>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</si>
  <si>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</si>
  <si>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</si>
  <si>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</si>
  <si>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</si>
  <si>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</si>
  <si>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</si>
  <si>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</si>
  <si>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</si>
  <si>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</si>
  <si>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</si>
  <si>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</si>
  <si>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</si>
  <si>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</si>
  <si>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</si>
  <si>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</si>
  <si>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</si>
  <si>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</si>
  <si>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</si>
  <si>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</si>
  <si>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</si>
  <si>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</si>
  <si>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</si>
  <si>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</si>
  <si>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</si>
  <si>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</si>
  <si>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</si>
  <si>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</si>
  <si>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</si>
  <si>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</si>
  <si>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</si>
  <si>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</si>
  <si>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</si>
  <si>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</si>
  <si>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</si>
  <si>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</si>
  <si>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</si>
  <si>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</si>
  <si>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</si>
  <si>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</si>
  <si>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</si>
  <si>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</si>
  <si>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</si>
  <si>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</si>
  <si>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</si>
  <si>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</si>
  <si>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</si>
  <si>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</si>
  <si>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</si>
  <si>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</si>
  <si>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</si>
  <si>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</si>
  <si>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</si>
  <si>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</si>
  <si>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</si>
  <si>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</si>
  <si>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</si>
  <si>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</si>
  <si>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</si>
  <si>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</si>
  <si>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</si>
  <si>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</si>
  <si>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</si>
  <si>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</si>
  <si>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</si>
  <si>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</si>
  <si>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</si>
  <si>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</si>
  <si>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</si>
  <si>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</si>
  <si>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</si>
  <si>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</si>
  <si>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</si>
  <si>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</si>
  <si>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</si>
  <si>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</si>
  <si>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</si>
  <si>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</si>
  <si>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</si>
  <si>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</si>
  <si>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</si>
  <si>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</si>
  <si>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</si>
  <si>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</si>
  <si>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</si>
  <si>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</si>
  <si>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</si>
  <si>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</si>
  <si>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</si>
  <si>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</si>
  <si>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</si>
  <si>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</si>
  <si>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</si>
  <si>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</si>
  <si>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</si>
  <si>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</si>
  <si>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</si>
  <si>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</si>
  <si>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</si>
  <si>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</si>
  <si>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</si>
  <si>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</si>
  <si>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</si>
  <si>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</si>
  <si>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</si>
  <si>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</si>
  <si>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</si>
  <si>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</si>
  <si>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</si>
  <si>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</si>
  <si>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</si>
  <si>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</si>
  <si>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</si>
  <si>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</si>
  <si>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</si>
  <si>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</si>
  <si>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</si>
  <si>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</si>
  <si>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</si>
  <si>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</si>
  <si>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</si>
  <si>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</si>
  <si>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</si>
  <si>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</si>
  <si>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</si>
  <si>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</si>
  <si>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</si>
  <si>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</si>
  <si>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</si>
  <si>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</si>
  <si>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</si>
  <si>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</si>
  <si>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</si>
  <si>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</si>
  <si>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</si>
  <si>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</si>
  <si>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</si>
  <si>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</si>
  <si>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</si>
  <si>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</si>
  <si>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</si>
  <si>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</si>
  <si>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</si>
  <si>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</si>
  <si>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</si>
  <si>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</si>
  <si>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</si>
  <si>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</si>
  <si>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</si>
  <si>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</si>
  <si>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</si>
  <si>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</si>
  <si>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</si>
  <si>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</si>
  <si>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</si>
  <si>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</si>
  <si>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</si>
  <si>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</si>
  <si>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</si>
  <si>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</si>
  <si>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</si>
  <si>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</si>
  <si>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</si>
  <si>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</si>
  <si>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</si>
  <si>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</si>
  <si>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</si>
  <si>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</si>
  <si>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</si>
  <si>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</si>
  <si>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</si>
  <si>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</si>
  <si>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</si>
  <si>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</si>
  <si>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</si>
  <si>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</si>
  <si>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</si>
  <si>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</si>
  <si>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</si>
  <si>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</si>
  <si>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</si>
  <si>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</si>
  <si>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</si>
  <si>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</si>
  <si>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</si>
  <si>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</si>
  <si>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</si>
  <si>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</si>
  <si>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</si>
  <si>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</si>
  <si>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</si>
  <si>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</si>
  <si>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</si>
  <si>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</si>
  <si>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</si>
  <si>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</si>
  <si>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</si>
  <si>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</si>
  <si>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</si>
  <si>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</si>
  <si>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</si>
  <si>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</si>
  <si>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</si>
  <si>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</si>
  <si>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</si>
  <si>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</si>
  <si>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</si>
  <si>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</si>
  <si>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</si>
  <si>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</si>
  <si>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</si>
  <si>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</si>
  <si>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</si>
  <si>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</si>
  <si>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</si>
  <si>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</si>
  <si>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</si>
  <si>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</si>
  <si>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</si>
  <si>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</si>
  <si>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</si>
  <si>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</si>
  <si>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</si>
  <si>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</si>
  <si>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</si>
  <si>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</si>
  <si>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</si>
  <si>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</si>
  <si>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</si>
  <si>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</si>
  <si>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</si>
  <si>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</si>
  <si>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</si>
  <si>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</si>
  <si>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</si>
  <si>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</si>
  <si>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</si>
  <si>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</si>
  <si>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</si>
  <si>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</si>
  <si>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</si>
  <si>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</si>
  <si>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</si>
  <si>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</si>
  <si>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</si>
  <si>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</si>
  <si>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</si>
  <si>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</si>
  <si>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</si>
  <si>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</si>
  <si>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</si>
  <si>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</si>
  <si>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</si>
  <si>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</si>
  <si>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</si>
  <si>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</si>
  <si>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</si>
  <si>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</si>
  <si>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</si>
  <si>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</si>
  <si>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</si>
  <si>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</si>
  <si>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</si>
  <si>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</si>
  <si>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</si>
  <si>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</si>
  <si>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</si>
  <si>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</si>
  <si>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</si>
  <si>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</si>
  <si>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</si>
  <si>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</si>
  <si>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</si>
  <si>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</si>
  <si>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</si>
  <si>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</si>
  <si>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</si>
  <si>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</si>
  <si>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</si>
  <si>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</si>
  <si>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</si>
  <si>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</si>
  <si>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</si>
  <si>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</si>
  <si>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</si>
  <si>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</si>
  <si>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</si>
  <si>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</si>
  <si>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</si>
  <si>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</si>
  <si>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</si>
  <si>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</si>
  <si>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</si>
  <si>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</si>
  <si>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</si>
  <si>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</si>
  <si>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</si>
  <si>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</si>
  <si>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</si>
  <si>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</si>
  <si>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</si>
  <si>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</si>
  <si>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</si>
  <si>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</si>
  <si>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</si>
  <si>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</si>
  <si>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</si>
  <si>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</si>
  <si>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</si>
  <si>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</si>
  <si>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</si>
  <si>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</si>
  <si>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</si>
  <si>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</si>
  <si>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</si>
  <si>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</si>
  <si>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</si>
  <si>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</si>
  <si>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</si>
  <si>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</si>
  <si>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</si>
  <si>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</si>
  <si>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</si>
  <si>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</si>
  <si>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</si>
  <si>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</si>
  <si>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</si>
  <si>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</si>
  <si>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</si>
  <si>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</si>
  <si>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</si>
  <si>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</si>
  <si>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</si>
  <si>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</si>
  <si>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</si>
  <si>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</si>
  <si>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</si>
  <si>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</si>
  <si>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</si>
  <si>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</si>
  <si>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</si>
  <si>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</si>
  <si>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</si>
  <si>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</si>
  <si>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</si>
  <si>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</si>
  <si>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</si>
  <si>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</si>
  <si>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</si>
  <si>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</si>
  <si>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</si>
  <si>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</si>
  <si>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</si>
  <si>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</si>
  <si>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</si>
  <si>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</si>
  <si>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</si>
  <si>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</si>
  <si>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</si>
  <si>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</si>
  <si>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</si>
  <si>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</si>
  <si>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</si>
  <si>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</si>
  <si>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</si>
  <si>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</si>
  <si>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</si>
  <si>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</si>
  <si>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</si>
  <si>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</si>
  <si>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</si>
  <si>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</si>
  <si>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</si>
  <si>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</si>
  <si>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</si>
  <si>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</si>
  <si>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</si>
  <si>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</si>
  <si>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</si>
  <si>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</si>
  <si>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</si>
  <si>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</si>
  <si>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</si>
  <si>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</si>
  <si>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</si>
  <si>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</si>
  <si>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</si>
  <si>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</si>
  <si>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</si>
  <si>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</si>
  <si>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</si>
  <si>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</si>
  <si>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</si>
  <si>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</si>
  <si>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</si>
  <si>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</si>
  <si>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</si>
  <si>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</si>
  <si>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</si>
  <si>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</si>
  <si>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</si>
  <si>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</si>
  <si>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</si>
  <si>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</si>
  <si>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</si>
  <si>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</si>
  <si>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</si>
  <si>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</si>
  <si>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</si>
  <si>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</si>
  <si>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</si>
  <si>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</si>
  <si>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</si>
  <si>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</si>
  <si>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</si>
  <si>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</si>
  <si>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</si>
  <si>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</si>
  <si>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</si>
  <si>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</si>
  <si>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</si>
  <si>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</si>
  <si>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</si>
  <si>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</si>
  <si>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</si>
  <si>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</si>
  <si>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</si>
  <si>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</si>
  <si>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</si>
  <si>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</si>
  <si>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</si>
  <si>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</si>
  <si>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</si>
  <si>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</si>
  <si>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</si>
  <si>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</si>
  <si>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</si>
  <si>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</si>
  <si>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</si>
  <si>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</si>
  <si>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</si>
  <si>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</si>
  <si>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</si>
  <si>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</si>
  <si>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</si>
  <si>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</si>
  <si>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</si>
  <si>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</si>
  <si>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</si>
  <si>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</si>
  <si>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</si>
  <si>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</si>
  <si>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</si>
  <si>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</si>
  <si>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</si>
  <si>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</si>
  <si>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</si>
  <si>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</si>
  <si>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</si>
  <si>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</si>
  <si>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</si>
  <si>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</si>
  <si>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</si>
  <si>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</si>
  <si>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</si>
  <si>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</si>
  <si>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</si>
  <si>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</si>
  <si>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</si>
  <si>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</si>
  <si>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</si>
  <si>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</si>
  <si>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</si>
  <si>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</si>
  <si>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</si>
  <si>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</si>
  <si>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</si>
  <si>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</si>
  <si>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</si>
  <si>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</si>
  <si>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</si>
  <si>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</si>
  <si>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</si>
  <si>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</si>
  <si>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</si>
  <si>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</si>
  <si>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</si>
  <si>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</si>
  <si>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</si>
  <si>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</si>
  <si>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</si>
  <si>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</si>
  <si>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</si>
  <si>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</si>
  <si>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</si>
  <si>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</si>
  <si>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</si>
  <si>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</si>
  <si>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</si>
  <si>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</si>
  <si>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</si>
  <si>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</si>
  <si>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</si>
  <si>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</si>
  <si>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</si>
  <si>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</si>
  <si>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</si>
  <si>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</si>
  <si>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</si>
  <si>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</si>
  <si>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</si>
  <si>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</si>
  <si>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</si>
  <si>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</si>
  <si>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</si>
  <si>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</si>
  <si>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</si>
  <si>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</si>
  <si>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</si>
  <si>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</si>
  <si>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</si>
  <si>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</si>
  <si>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</si>
  <si>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</si>
  <si>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</si>
  <si>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</si>
  <si>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</si>
  <si>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</si>
  <si>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</si>
  <si>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</si>
  <si>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</si>
  <si>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</si>
  <si>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</si>
  <si>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</si>
  <si>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</si>
  <si>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</si>
  <si>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</si>
  <si>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</si>
  <si>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</si>
  <si>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</si>
  <si>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</si>
  <si>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</si>
  <si>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</si>
  <si>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</si>
  <si>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</si>
  <si>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</si>
  <si>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</si>
  <si>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</si>
  <si>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</si>
  <si>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</si>
  <si>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</si>
  <si>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</si>
  <si>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</si>
  <si>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</si>
  <si>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</si>
  <si>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</si>
  <si>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</si>
  <si>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</si>
  <si>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</si>
  <si>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</si>
  <si>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</si>
  <si>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</si>
  <si>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</si>
  <si>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</si>
  <si>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</si>
  <si>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</si>
  <si>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</si>
  <si>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</si>
  <si>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</si>
  <si>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</si>
  <si>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</si>
  <si>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</si>
  <si>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</si>
  <si>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</si>
  <si>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</si>
  <si>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</si>
  <si>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</si>
  <si>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</si>
  <si>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</si>
  <si>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</si>
  <si>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</si>
  <si>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</si>
  <si>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</si>
  <si>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</si>
  <si>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</si>
  <si>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</si>
  <si>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</si>
  <si>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</si>
  <si>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</si>
  <si>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</si>
  <si>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</si>
  <si>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</si>
  <si>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</si>
  <si>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</si>
  <si>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</si>
  <si>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</si>
  <si>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</si>
  <si>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</si>
  <si>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</si>
  <si>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</si>
  <si>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</si>
  <si>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</si>
  <si>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</si>
  <si>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</si>
  <si>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</si>
  <si>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</si>
  <si>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</si>
  <si>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</si>
  <si>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</si>
  <si>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</si>
  <si>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</si>
  <si>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</si>
  <si>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</si>
  <si>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</si>
  <si>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</si>
  <si>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</si>
  <si>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</si>
  <si>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</si>
  <si>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</si>
  <si>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</si>
  <si>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</si>
  <si>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</si>
  <si>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</si>
  <si>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</si>
  <si>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</si>
  <si>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</si>
  <si>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</si>
  <si>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</si>
  <si>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</si>
  <si>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</si>
  <si>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</si>
  <si>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</si>
  <si>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</si>
  <si>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</si>
  <si>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</si>
  <si>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</si>
  <si>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</si>
  <si>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</si>
  <si>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</si>
  <si>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</si>
  <si>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</si>
  <si>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</si>
  <si>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</si>
  <si>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</si>
  <si>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</si>
  <si>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</si>
  <si>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</si>
  <si>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</si>
  <si>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</si>
  <si>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</si>
  <si>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</si>
  <si>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</si>
  <si>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</si>
  <si>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</si>
  <si>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</si>
  <si>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</si>
  <si>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</si>
  <si>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</si>
  <si>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</si>
  <si>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</si>
  <si>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</si>
  <si>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</si>
  <si>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</si>
  <si>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</si>
  <si>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</si>
  <si>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</si>
  <si>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</si>
  <si>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</si>
  <si>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</si>
  <si>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</si>
  <si>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</si>
  <si>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</si>
  <si>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</si>
  <si>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</si>
  <si>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</si>
  <si>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</si>
  <si>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</si>
  <si>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</si>
  <si>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</si>
  <si>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</si>
  <si>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</si>
  <si>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</si>
  <si>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</si>
  <si>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</si>
  <si>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</si>
  <si>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</si>
  <si>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</si>
  <si>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</si>
  <si>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</si>
  <si>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</si>
  <si>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</si>
  <si>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</si>
  <si>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</si>
  <si>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</si>
  <si>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</si>
  <si>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</si>
  <si>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</si>
  <si>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</si>
  <si>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</si>
  <si>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</si>
  <si>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</si>
  <si>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</si>
  <si>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</si>
  <si>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</si>
  <si>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</si>
  <si>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</si>
  <si>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</si>
  <si>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</si>
  <si>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</si>
  <si>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</si>
  <si>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</si>
  <si>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</si>
  <si>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</si>
  <si>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</si>
  <si>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</si>
  <si>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</si>
  <si>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</si>
  <si>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</si>
  <si>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</si>
  <si>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</si>
  <si>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</si>
  <si>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</si>
  <si>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</si>
  <si>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</si>
  <si>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</si>
  <si>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</si>
  <si>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</si>
  <si>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</si>
  <si>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</si>
  <si>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</si>
  <si>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</si>
  <si>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</si>
  <si>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</si>
  <si>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</si>
  <si>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</si>
  <si>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</si>
  <si>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</si>
  <si>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</si>
  <si>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</si>
  <si>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</si>
  <si>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</si>
  <si>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</si>
  <si>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</si>
  <si>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</si>
  <si>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</si>
  <si>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</si>
  <si>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</si>
  <si>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</si>
  <si>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</si>
  <si>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</si>
  <si>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</si>
  <si>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</si>
  <si>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</si>
  <si>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</si>
  <si>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</si>
  <si>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</si>
  <si>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</si>
  <si>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</si>
  <si>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</si>
  <si>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</si>
  <si>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</si>
  <si>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</si>
  <si>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</si>
  <si>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</si>
  <si>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</si>
  <si>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</si>
  <si>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</si>
  <si>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</si>
  <si>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</si>
  <si>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</si>
  <si>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</si>
  <si>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</si>
  <si>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</si>
  <si>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</si>
  <si>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</si>
  <si>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</si>
  <si>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</si>
  <si>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</si>
  <si>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</si>
  <si>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</si>
  <si>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</si>
  <si>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</si>
  <si>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</si>
  <si>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</si>
  <si>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</si>
  <si>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</si>
  <si>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</si>
  <si>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</si>
  <si>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</si>
  <si>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</si>
  <si>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</si>
  <si>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</si>
  <si>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</si>
  <si>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</si>
  <si>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</si>
  <si>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</si>
  <si>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</si>
  <si>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</si>
  <si>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</si>
  <si>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</si>
  <si>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</si>
  <si>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</si>
  <si>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</si>
  <si>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</si>
  <si>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</si>
  <si>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</si>
  <si>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</si>
  <si>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</si>
  <si>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</si>
  <si>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</si>
  <si>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</si>
  <si>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</si>
  <si>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</si>
  <si>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</si>
  <si>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</si>
  <si>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</si>
  <si>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</si>
  <si>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</si>
  <si>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</si>
  <si>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</si>
  <si>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</si>
  <si>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</si>
  <si>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</si>
  <si>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</si>
  <si>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</si>
  <si>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</si>
  <si>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</si>
  <si>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</si>
  <si>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</si>
  <si>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</si>
  <si>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</si>
  <si>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</si>
  <si>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</si>
  <si>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</si>
  <si>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</si>
  <si>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</si>
  <si>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</si>
  <si>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</si>
  <si>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</si>
  <si>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</si>
  <si>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</si>
  <si>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</si>
  <si>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</si>
  <si>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</si>
  <si>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</si>
  <si>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</si>
  <si>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</si>
  <si>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</si>
  <si>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</si>
  <si>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</si>
  <si>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</si>
  <si>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</si>
  <si>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</si>
  <si>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</si>
  <si>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</si>
  <si>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</si>
  <si>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</si>
  <si>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</si>
  <si>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</si>
  <si>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</si>
  <si>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</si>
  <si>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</si>
  <si>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</si>
  <si>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</si>
  <si>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</si>
  <si>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</si>
  <si>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</si>
  <si>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</si>
  <si>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</si>
  <si>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</si>
  <si>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</si>
  <si>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</si>
  <si>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</si>
  <si>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</si>
  <si>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</si>
  <si>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</si>
  <si>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</si>
  <si>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</si>
  <si>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</si>
  <si>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</si>
  <si>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</si>
  <si>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</si>
  <si>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</si>
  <si>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</si>
  <si>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</si>
  <si>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</si>
  <si>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</si>
  <si>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</si>
  <si>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</si>
  <si>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</si>
  <si>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</si>
  <si>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</si>
  <si>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</si>
  <si>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</si>
  <si>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</si>
  <si>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</si>
  <si>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</si>
  <si>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</si>
  <si>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</si>
  <si>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</si>
  <si>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</si>
  <si>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</si>
  <si>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</si>
  <si>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</si>
  <si>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</si>
  <si>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</si>
  <si>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</si>
  <si>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</si>
  <si>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</si>
  <si>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</si>
  <si>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</si>
  <si>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</si>
  <si>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</si>
  <si>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</si>
  <si>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</si>
  <si>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</si>
  <si>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</si>
  <si>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</si>
  <si>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</si>
  <si>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</si>
  <si>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</si>
  <si>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</si>
  <si>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</si>
  <si>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</si>
  <si>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</si>
  <si>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</si>
  <si>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</si>
  <si>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</si>
  <si>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</si>
  <si>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</si>
  <si>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</si>
  <si>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</si>
  <si>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</si>
  <si>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</si>
  <si>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</si>
  <si>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</si>
  <si>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</si>
  <si>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</si>
  <si>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</si>
  <si>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</si>
  <si>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</si>
  <si>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</si>
  <si>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</si>
  <si>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</si>
  <si>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</si>
  <si>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</si>
  <si>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</si>
  <si>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</si>
  <si>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</si>
  <si>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</si>
  <si>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</si>
  <si>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</si>
  <si>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</si>
  <si>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</si>
  <si>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</si>
  <si>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</si>
  <si>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</si>
  <si>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</si>
  <si>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</si>
  <si>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</si>
  <si>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</si>
  <si>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</si>
  <si>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</si>
  <si>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</si>
  <si>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</si>
  <si>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</si>
  <si>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</si>
  <si>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</si>
  <si>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</si>
  <si>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</si>
  <si>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</si>
  <si>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</si>
  <si>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</si>
  <si>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</si>
  <si>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</si>
  <si>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</si>
  <si>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</si>
  <si>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</si>
  <si>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</si>
  <si>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</si>
  <si>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</si>
  <si>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</si>
  <si>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</si>
  <si>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</si>
  <si>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</si>
  <si>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</si>
  <si>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</si>
  <si>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</si>
  <si>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</si>
  <si>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</si>
  <si>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</si>
  <si>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</si>
  <si>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</si>
  <si>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</si>
  <si>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</si>
  <si>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</si>
  <si>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</si>
  <si>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</si>
  <si>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</si>
  <si>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</si>
  <si>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</si>
  <si>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</si>
  <si>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</si>
  <si>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</si>
  <si>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</si>
  <si>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</si>
  <si>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</si>
  <si>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</si>
  <si>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</si>
  <si>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</si>
  <si>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</si>
  <si>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</si>
  <si>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</si>
  <si>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</si>
  <si>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</si>
  <si>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</si>
  <si>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</si>
  <si>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</si>
  <si>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</si>
  <si>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</si>
  <si>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</si>
  <si>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</si>
  <si>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</si>
  <si>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</si>
  <si>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</si>
  <si>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</si>
  <si>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</si>
  <si>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</si>
  <si>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</si>
  <si>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</si>
  <si>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</si>
  <si>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</si>
  <si>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</si>
  <si>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</si>
  <si>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</si>
  <si>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</si>
  <si>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</si>
  <si>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</si>
  <si>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</si>
  <si>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</si>
  <si>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</si>
  <si>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</si>
  <si>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</si>
  <si>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</si>
  <si>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</si>
  <si>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</si>
  <si>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</si>
  <si>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</si>
  <si>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</si>
  <si>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</si>
  <si>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</si>
  <si>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</si>
  <si>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</si>
  <si>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</si>
  <si>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</si>
  <si>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</si>
  <si>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</si>
  <si>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</si>
  <si>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</si>
  <si>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</si>
  <si>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</si>
  <si>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</si>
  <si>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</si>
  <si>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</si>
  <si>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</si>
  <si>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</si>
  <si>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</si>
  <si>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</si>
  <si>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</si>
  <si>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</si>
  <si>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</si>
  <si>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</si>
  <si>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</si>
  <si>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</si>
  <si>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</si>
  <si>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</si>
  <si>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</si>
  <si>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</si>
  <si>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</si>
  <si>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</si>
  <si>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</si>
  <si>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</si>
  <si>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</si>
  <si>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</si>
  <si>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</si>
  <si>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</si>
  <si>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</si>
  <si>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</si>
  <si>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</si>
  <si>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</si>
  <si>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</si>
  <si>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</si>
  <si>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</si>
  <si>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</si>
  <si>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</si>
  <si>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</si>
  <si>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</si>
  <si>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</si>
  <si>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</si>
  <si>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</si>
  <si>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</si>
  <si>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</si>
  <si>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</si>
  <si>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</si>
  <si>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</si>
  <si>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</si>
  <si>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</si>
  <si>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</si>
  <si>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</si>
  <si>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</si>
  <si>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</si>
  <si>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</si>
  <si>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</si>
  <si>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</si>
  <si>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</si>
  <si>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</si>
  <si>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</si>
  <si>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</si>
  <si>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</si>
  <si>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</si>
  <si>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</si>
  <si>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</si>
  <si>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</si>
  <si>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</si>
  <si>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</si>
  <si>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</si>
  <si>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</si>
  <si>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</si>
  <si>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</si>
  <si>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</si>
  <si>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</si>
  <si>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</si>
  <si>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</si>
  <si>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</si>
  <si>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</si>
  <si>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</si>
  <si>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</si>
  <si>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</si>
  <si>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</si>
  <si>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</si>
  <si>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</si>
  <si>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</si>
  <si>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</si>
  <si>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</si>
  <si>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</si>
  <si>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</si>
  <si>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</si>
  <si>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</si>
  <si>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</si>
  <si>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</si>
  <si>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</si>
  <si>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</si>
  <si>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</si>
  <si>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</si>
  <si>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</si>
  <si>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</si>
  <si>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</si>
  <si>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</si>
  <si>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</si>
  <si>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</si>
  <si>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</si>
  <si>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</si>
  <si>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</si>
  <si>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</si>
  <si>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</si>
  <si>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</si>
  <si>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</si>
  <si>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</si>
  <si>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</si>
  <si>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</si>
  <si>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</si>
  <si>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</si>
  <si>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</si>
  <si>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</si>
  <si>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</si>
  <si>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</si>
  <si>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</si>
  <si>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</si>
  <si>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</si>
  <si>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</si>
  <si>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</si>
  <si>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</si>
  <si>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</si>
  <si>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</si>
  <si>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</si>
  <si>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</si>
  <si>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</si>
  <si>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</si>
  <si>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</si>
  <si>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</si>
  <si>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</si>
  <si>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</si>
  <si>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</si>
  <si>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</si>
  <si>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</si>
  <si>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</si>
  <si>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</si>
  <si>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</si>
  <si>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</si>
  <si>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</si>
  <si>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</si>
  <si>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</si>
  <si>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</si>
  <si>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</si>
  <si>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</si>
  <si>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</si>
  <si>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</si>
  <si>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</si>
  <si>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</si>
  <si>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</si>
  <si>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</si>
  <si>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</si>
  <si>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</si>
  <si>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</si>
  <si>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</si>
  <si>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</si>
  <si>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</si>
  <si>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</si>
  <si>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</si>
  <si>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</si>
  <si>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</si>
  <si>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</si>
  <si>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</si>
  <si>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</si>
  <si>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</si>
  <si>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</si>
  <si>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</si>
  <si>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</si>
  <si>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</si>
  <si>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</si>
  <si>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</si>
  <si>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</si>
  <si>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</si>
  <si>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</si>
  <si>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</si>
  <si>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</si>
  <si>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</si>
  <si>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</si>
  <si>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</si>
  <si>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</si>
  <si>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</si>
  <si>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</si>
  <si>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</si>
  <si>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</si>
  <si>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</si>
  <si>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</si>
  <si>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</si>
  <si>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</si>
  <si>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</si>
  <si>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</si>
  <si>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</si>
  <si>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</si>
  <si>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</si>
  <si>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</si>
  <si>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</si>
  <si>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</si>
  <si>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</si>
  <si>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</si>
  <si>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</si>
  <si>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</si>
  <si>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</si>
  <si>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</si>
  <si>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</si>
  <si>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</si>
  <si>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</si>
  <si>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</si>
  <si>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</si>
  <si>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</si>
  <si>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</si>
  <si>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</si>
  <si>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</si>
  <si>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</si>
  <si>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</si>
  <si>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</si>
  <si>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</si>
  <si>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</si>
  <si>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</si>
  <si>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</si>
  <si>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</si>
  <si>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</si>
  <si>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</si>
  <si>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</si>
  <si>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</si>
  <si>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</si>
  <si>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</si>
  <si>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</si>
  <si>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</si>
  <si>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</si>
  <si>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</si>
  <si>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</si>
  <si>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</si>
  <si>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</si>
  <si>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</si>
  <si>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</si>
  <si>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</si>
  <si>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</si>
  <si>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</si>
  <si>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</si>
  <si>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</si>
  <si>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</si>
  <si>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</si>
  <si>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</si>
  <si>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</si>
  <si>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</si>
  <si>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</si>
  <si>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</si>
  <si>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</si>
  <si>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</si>
  <si>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</si>
  <si>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</si>
  <si>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</si>
  <si>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</si>
  <si>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</si>
  <si>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</si>
  <si>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</si>
  <si>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</si>
  <si>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</si>
  <si>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</si>
  <si>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</si>
  <si>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</si>
  <si>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</si>
  <si>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</si>
  <si>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</si>
  <si>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</si>
  <si>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</si>
  <si>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</si>
  <si>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</si>
  <si>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</si>
  <si>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</si>
  <si>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</si>
  <si>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</si>
  <si>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</si>
  <si>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</si>
  <si>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</si>
  <si>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</si>
  <si>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</si>
  <si>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</si>
  <si>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</si>
  <si>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</si>
  <si>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</si>
  <si>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</si>
  <si>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</si>
  <si>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</si>
  <si>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</si>
  <si>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</si>
  <si>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</si>
  <si>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</si>
  <si>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</si>
  <si>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</si>
  <si>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</si>
  <si>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</si>
  <si>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</si>
  <si>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</si>
  <si>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</si>
  <si>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</si>
  <si>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</si>
  <si>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</si>
  <si>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</si>
  <si>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</si>
  <si>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</si>
  <si>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</si>
  <si>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</si>
  <si>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</si>
  <si>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</si>
  <si>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</si>
  <si>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</si>
  <si>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</si>
  <si>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</si>
  <si>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</si>
  <si>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</si>
  <si>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</si>
  <si>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</si>
  <si>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</si>
  <si>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</si>
  <si>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</si>
  <si>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</si>
  <si>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</si>
  <si>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</si>
  <si>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</si>
  <si>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</si>
  <si>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</si>
  <si>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</si>
  <si>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</si>
  <si>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</si>
  <si>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</si>
  <si>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</si>
  <si>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</si>
  <si>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</si>
  <si>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</si>
  <si>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</si>
  <si>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</si>
  <si>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</si>
  <si>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</si>
  <si>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</si>
  <si>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</si>
  <si>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</si>
  <si>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</si>
  <si>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</si>
  <si>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</si>
  <si>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</si>
  <si>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</si>
  <si>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</si>
  <si>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</si>
  <si>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</si>
  <si>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</si>
  <si>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</si>
  <si>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</si>
  <si>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</si>
  <si>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</si>
  <si>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</si>
  <si>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</si>
  <si>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</si>
  <si>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</si>
  <si>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</si>
  <si>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</si>
  <si>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</si>
  <si>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</si>
  <si>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</si>
  <si>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</si>
  <si>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</si>
  <si>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</si>
  <si>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</si>
  <si>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</si>
  <si>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</si>
  <si>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</si>
  <si>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</si>
  <si>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</si>
  <si>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</si>
  <si>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</si>
  <si>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</si>
  <si>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</si>
  <si>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</si>
  <si>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</si>
  <si>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</si>
  <si>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</si>
  <si>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</si>
  <si>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</si>
  <si>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</si>
  <si>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</si>
  <si>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</si>
  <si>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</si>
  <si>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</si>
  <si>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</si>
  <si>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</si>
  <si>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</si>
  <si>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</si>
  <si>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</si>
  <si>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</si>
  <si>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</si>
  <si>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</si>
  <si>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</si>
  <si>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</si>
  <si>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</si>
  <si>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</si>
  <si>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</si>
  <si>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</si>
  <si>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</si>
  <si>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</si>
  <si>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</si>
  <si>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</si>
  <si>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</si>
  <si>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</si>
  <si>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</si>
  <si>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</si>
  <si>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</si>
  <si>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</si>
  <si>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</si>
  <si>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</si>
  <si>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</si>
  <si>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</si>
  <si>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</si>
  <si>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</si>
  <si>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</si>
  <si>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</si>
  <si>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</si>
  <si>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</si>
  <si>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</si>
  <si>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</si>
  <si>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</si>
  <si>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</si>
  <si>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</si>
  <si>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</si>
  <si>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</si>
  <si>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</si>
  <si>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</si>
  <si>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</si>
  <si>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</si>
  <si>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</si>
  <si>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</si>
  <si>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</si>
  <si>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</si>
  <si>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</si>
  <si>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</si>
  <si>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</si>
  <si>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</si>
  <si>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</si>
  <si>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</si>
  <si>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</si>
  <si>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</si>
  <si>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</si>
  <si>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</si>
  <si>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</si>
  <si>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</si>
  <si>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</si>
  <si>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</si>
  <si>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</si>
  <si>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</si>
  <si>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</si>
  <si>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</si>
  <si>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</si>
  <si>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</si>
  <si>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</si>
  <si>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</si>
  <si>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</si>
  <si>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</si>
  <si>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</si>
  <si>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</si>
  <si>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</si>
  <si>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</si>
  <si>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</si>
  <si>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</si>
  <si>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</si>
  <si>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</si>
  <si>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</si>
  <si>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</si>
  <si>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</si>
  <si>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</si>
  <si>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</si>
  <si>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</si>
  <si>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</si>
  <si>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</si>
  <si>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</si>
  <si>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</si>
  <si>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</si>
  <si>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</si>
  <si>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</si>
  <si>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</si>
  <si>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</si>
  <si>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</si>
  <si>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</si>
  <si>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</si>
  <si>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</si>
  <si>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</si>
  <si>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</si>
  <si>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</si>
  <si>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</si>
  <si>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</si>
  <si>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</si>
  <si>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</si>
  <si>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</si>
  <si>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</si>
  <si>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</si>
  <si>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</si>
  <si>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</si>
  <si>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</si>
  <si>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</si>
  <si>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</si>
  <si>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</si>
  <si>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</si>
  <si>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</si>
  <si>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</si>
  <si>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</si>
  <si>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</si>
  <si>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</si>
  <si>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</si>
  <si>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</si>
  <si>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</si>
  <si>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</si>
  <si>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</si>
  <si>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</si>
  <si>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</si>
  <si>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</si>
  <si>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</si>
  <si>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</si>
  <si>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</si>
  <si>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</si>
  <si>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</si>
  <si>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</si>
  <si>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</si>
  <si>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</si>
  <si>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</si>
  <si>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</si>
  <si>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</si>
  <si>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</si>
  <si>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</si>
  <si>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</si>
  <si>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</si>
  <si>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</si>
  <si>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</si>
  <si>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</si>
  <si>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</si>
  <si>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</si>
  <si>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</si>
  <si>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</si>
  <si>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</si>
  <si>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</si>
  <si>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</si>
  <si>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</si>
  <si>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</si>
  <si>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</si>
  <si>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</si>
  <si>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</si>
  <si>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</si>
  <si>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</si>
  <si>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</si>
  <si>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</si>
  <si>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</si>
  <si>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</si>
  <si>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</si>
  <si>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</si>
  <si>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</si>
  <si>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</si>
  <si>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</si>
  <si>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</si>
  <si>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</si>
  <si>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</si>
  <si>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</si>
  <si>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</si>
  <si>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</si>
  <si>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</si>
  <si>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</si>
  <si>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</si>
  <si>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</si>
  <si>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</si>
  <si>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</si>
  <si>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</si>
  <si>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</si>
  <si>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</si>
  <si>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</si>
  <si>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</si>
  <si>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</si>
  <si>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</si>
  <si>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</si>
  <si>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</si>
  <si>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</si>
  <si>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</si>
  <si>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</si>
  <si>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</si>
  <si>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</si>
  <si>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</si>
  <si>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</si>
  <si>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</si>
  <si>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</si>
  <si>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</si>
  <si>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</si>
  <si>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</si>
  <si>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</si>
  <si>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</si>
  <si>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</si>
  <si>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</si>
  <si>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</si>
  <si>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</si>
  <si>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</si>
  <si>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</si>
  <si>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</si>
  <si>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</si>
  <si>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</si>
  <si>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</si>
  <si>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</si>
  <si>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</si>
  <si>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</si>
  <si>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</si>
  <si>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</si>
  <si>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</si>
  <si>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</si>
  <si>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</si>
  <si>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</si>
  <si>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</si>
  <si>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</si>
  <si>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</si>
  <si>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</si>
  <si>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</si>
  <si>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</si>
  <si>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</si>
  <si>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</si>
  <si>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</si>
  <si>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</si>
  <si>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</si>
  <si>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</si>
  <si>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</si>
  <si>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</si>
  <si>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</si>
  <si>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</si>
  <si>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</si>
  <si>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</si>
  <si>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</si>
  <si>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</si>
  <si>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</si>
  <si>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</si>
  <si>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</si>
  <si>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</si>
  <si>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</si>
  <si>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</si>
  <si>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</si>
  <si>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</si>
  <si>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</si>
  <si>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</si>
  <si>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</si>
  <si>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</si>
  <si>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</si>
  <si>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</si>
  <si>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</si>
  <si>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</si>
  <si>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</si>
  <si>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</si>
  <si>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</si>
  <si>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</si>
  <si>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</si>
  <si>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</si>
  <si>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</si>
  <si>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</si>
  <si>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</si>
  <si>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</si>
  <si>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</si>
  <si>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</si>
  <si>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</si>
  <si>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</si>
  <si>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</si>
  <si>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</si>
  <si>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</si>
  <si>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</si>
  <si>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</si>
  <si>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</si>
  <si>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</si>
  <si>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</si>
  <si>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</si>
  <si>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</si>
  <si>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</si>
  <si>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</si>
  <si>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</si>
  <si>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</si>
  <si>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</si>
  <si>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</si>
  <si>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</si>
  <si>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</si>
  <si>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</si>
  <si>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</si>
  <si>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</si>
  <si>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</si>
  <si>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</si>
  <si>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</si>
  <si>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</si>
  <si>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</si>
  <si>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</si>
  <si>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</si>
  <si>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</si>
  <si>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</si>
  <si>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</si>
  <si>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</si>
  <si>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</si>
  <si>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</si>
  <si>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</si>
  <si>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</si>
  <si>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</si>
  <si>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</si>
  <si>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</si>
  <si>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</si>
  <si>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</si>
  <si>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</si>
  <si>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</si>
  <si>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</si>
  <si>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</si>
  <si>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</si>
  <si>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</si>
  <si>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</si>
  <si>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</si>
  <si>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</si>
  <si>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</si>
  <si>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</si>
  <si>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</si>
  <si>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</si>
  <si>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</si>
  <si>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</si>
  <si>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</si>
  <si>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</si>
  <si>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</si>
  <si>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</si>
  <si>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</si>
  <si>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</si>
  <si>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</si>
  <si>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</si>
  <si>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</si>
  <si>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</si>
  <si>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</si>
  <si>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</si>
  <si>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</si>
  <si>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</si>
  <si>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</si>
  <si>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</si>
  <si>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</si>
  <si>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</si>
  <si>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</si>
  <si>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</si>
  <si>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</si>
  <si>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</si>
  <si>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</si>
  <si>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</si>
  <si>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</si>
  <si>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</si>
  <si>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</si>
  <si>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</si>
  <si>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</si>
  <si>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</si>
  <si>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</si>
  <si>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</si>
  <si>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</si>
  <si>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</si>
  <si>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</si>
  <si>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</si>
  <si>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</si>
  <si>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</si>
  <si>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</si>
  <si>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</si>
  <si>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</si>
  <si>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</si>
  <si>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</si>
  <si>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</si>
  <si>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</si>
  <si>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</si>
  <si>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</si>
  <si>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</si>
  <si>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</si>
  <si>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</si>
  <si>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</si>
  <si>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</si>
  <si>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</si>
  <si>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</si>
  <si>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</si>
  <si>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</si>
  <si>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</si>
  <si>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</si>
  <si>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</si>
  <si>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</si>
  <si>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</si>
  <si>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</si>
  <si>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</si>
  <si>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</si>
  <si>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</si>
  <si>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</si>
  <si>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</si>
  <si>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</si>
  <si>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</si>
  <si>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</si>
  <si>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</si>
  <si>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</si>
  <si>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</si>
  <si>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</si>
  <si>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</si>
  <si>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</si>
  <si>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</si>
  <si>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</si>
  <si>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</si>
  <si>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</si>
  <si>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</si>
  <si>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</si>
  <si>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</si>
  <si>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</si>
  <si>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</si>
  <si>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</si>
  <si>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</si>
  <si>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</si>
  <si>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</si>
  <si>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</si>
  <si>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</si>
  <si>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</si>
  <si>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</si>
  <si>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</si>
  <si>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</si>
  <si>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</si>
  <si>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</si>
  <si>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</si>
  <si>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</si>
  <si>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</si>
  <si>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</si>
  <si>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</si>
  <si>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</si>
  <si>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</si>
  <si>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</si>
  <si>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</si>
  <si>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</si>
  <si>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</si>
  <si>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</si>
  <si>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</si>
  <si>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</si>
  <si>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</si>
  <si>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</si>
  <si>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</si>
  <si>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</si>
  <si>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</si>
  <si>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</si>
  <si>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</si>
  <si>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</si>
  <si>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</si>
  <si>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</si>
  <si>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</si>
  <si>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</si>
  <si>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</si>
  <si>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</si>
  <si>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</si>
  <si>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</si>
  <si>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</si>
  <si>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</si>
  <si>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</si>
  <si>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</si>
  <si>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</si>
  <si>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</si>
  <si>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</si>
  <si>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</si>
  <si>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</si>
  <si>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</si>
  <si>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</si>
  <si>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</si>
  <si>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</si>
  <si>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</si>
  <si>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</si>
  <si>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</si>
  <si>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</si>
  <si>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</si>
  <si>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</si>
  <si>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</si>
  <si>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</si>
  <si>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</si>
  <si>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</si>
  <si>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</si>
  <si>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</si>
  <si>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</si>
  <si>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</si>
  <si>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</si>
  <si>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</si>
  <si>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</si>
  <si>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</si>
  <si>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</si>
  <si>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</si>
  <si>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</si>
  <si>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</si>
  <si>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</si>
  <si>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</si>
  <si>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</si>
  <si>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</si>
  <si>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</si>
  <si>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</si>
  <si>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</si>
  <si>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</si>
  <si>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</si>
  <si>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</si>
  <si>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</si>
  <si>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</si>
  <si>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</si>
  <si>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</si>
  <si>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</si>
  <si>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</si>
  <si>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</si>
  <si>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</si>
  <si>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</si>
  <si>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</si>
  <si>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</si>
  <si>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</si>
  <si>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</si>
  <si>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</si>
  <si>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</si>
  <si>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</si>
  <si>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</si>
  <si>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</si>
  <si>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</si>
  <si>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</si>
  <si>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</si>
  <si>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</si>
  <si>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</si>
  <si>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</si>
  <si>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</si>
  <si>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</si>
  <si>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</si>
  <si>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</si>
  <si>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</si>
  <si>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</si>
  <si>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</si>
  <si>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</si>
  <si>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</si>
  <si>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</si>
  <si>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</si>
  <si>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</si>
  <si>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</si>
  <si>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</si>
  <si>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</si>
  <si>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</si>
  <si>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</si>
  <si>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</si>
  <si>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</si>
  <si>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</si>
  <si>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</si>
  <si>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</si>
  <si>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</si>
  <si>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</si>
  <si>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</si>
  <si>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</si>
  <si>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</si>
  <si>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</si>
  <si>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</si>
  <si>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</si>
  <si>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</si>
  <si>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</si>
  <si>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</si>
  <si>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</si>
  <si>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</si>
  <si>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</si>
  <si>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</si>
  <si>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</si>
  <si>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</si>
  <si>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</si>
  <si>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</si>
  <si>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</si>
  <si>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</si>
  <si>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</si>
  <si>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</si>
  <si>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</si>
  <si>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</si>
  <si>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</si>
  <si>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</si>
  <si>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</si>
  <si>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</si>
  <si>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</si>
  <si>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</si>
  <si>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</si>
  <si>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</si>
  <si>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</si>
  <si>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</si>
  <si>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</si>
  <si>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</si>
  <si>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</si>
  <si>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</si>
  <si>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</si>
  <si>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</si>
  <si>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</si>
  <si>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</si>
  <si>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</si>
  <si>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</si>
  <si>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</si>
  <si>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</si>
  <si>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</si>
  <si>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</si>
  <si>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</si>
  <si>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</si>
  <si>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</si>
  <si>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</si>
  <si>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</si>
  <si>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</si>
  <si>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</si>
  <si>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</si>
  <si>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</si>
  <si>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</si>
  <si>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</si>
  <si>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</si>
  <si>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</si>
  <si>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</si>
  <si>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</si>
  <si>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</si>
  <si>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</si>
  <si>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</si>
  <si>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</si>
  <si>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</si>
  <si>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</si>
  <si>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</si>
  <si>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</si>
  <si>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</si>
  <si>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</si>
  <si>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</si>
  <si>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</si>
  <si>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</si>
  <si>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</si>
  <si>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</si>
  <si>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</si>
  <si>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</si>
  <si>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</si>
  <si>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</si>
  <si>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</si>
  <si>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</si>
  <si>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</si>
  <si>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</si>
  <si>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</si>
  <si>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</si>
  <si>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</si>
  <si>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</si>
  <si>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</si>
  <si>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</si>
  <si>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</si>
  <si>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</si>
  <si>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</si>
  <si>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</si>
  <si>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</si>
  <si>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</si>
  <si>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</si>
  <si>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</si>
  <si>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</si>
  <si>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</si>
  <si>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</si>
  <si>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</si>
  <si>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</si>
  <si>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</si>
  <si>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</si>
  <si>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</si>
  <si>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</si>
  <si>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</si>
  <si>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</si>
  <si>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</si>
  <si>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</si>
  <si>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</si>
  <si>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</si>
  <si>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</si>
  <si>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</si>
  <si>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</si>
  <si>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</si>
  <si>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</si>
  <si>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</si>
  <si>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</si>
  <si>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</si>
  <si>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</si>
  <si>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</si>
  <si>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</si>
  <si>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</si>
  <si>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</si>
  <si>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</si>
  <si>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</si>
  <si>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</si>
  <si>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</si>
  <si>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</si>
  <si>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</si>
  <si>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</si>
  <si>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</si>
  <si>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</si>
  <si>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</si>
  <si>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</si>
  <si>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</si>
  <si>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</si>
  <si>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</si>
  <si>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</si>
  <si>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</si>
  <si>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</si>
  <si>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</si>
  <si>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</si>
  <si>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</si>
  <si>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</si>
  <si>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</si>
  <si>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</si>
  <si>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</si>
  <si>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</si>
  <si>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</si>
  <si>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</si>
  <si>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</si>
  <si>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</si>
  <si>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</si>
  <si>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</si>
  <si>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</si>
  <si>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</si>
  <si>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</si>
  <si>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</si>
  <si>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</si>
  <si>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</si>
  <si>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</si>
  <si>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</si>
  <si>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</si>
  <si>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</si>
  <si>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</si>
  <si>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</si>
  <si>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</si>
  <si>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</si>
  <si>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</si>
  <si>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</si>
  <si>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</si>
  <si>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</si>
  <si>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</si>
  <si>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</si>
  <si>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</si>
  <si>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</si>
  <si>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</si>
  <si>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</si>
  <si>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</si>
  <si>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</si>
  <si>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</si>
  <si>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</si>
  <si>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</si>
  <si>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</si>
  <si>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</si>
  <si>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</si>
  <si>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</si>
  <si>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</si>
  <si>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</si>
  <si>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</si>
  <si>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</si>
  <si>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</si>
  <si>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</si>
  <si>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</si>
  <si>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</si>
  <si>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</si>
  <si>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</si>
  <si>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</si>
  <si>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</si>
  <si>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</si>
  <si>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</si>
  <si>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</si>
  <si>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</si>
  <si>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</si>
  <si>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</si>
  <si>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</si>
  <si>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</si>
  <si>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</si>
  <si>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</si>
  <si>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</si>
  <si>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</si>
  <si>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</si>
  <si>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</si>
  <si>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</si>
  <si>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</si>
  <si>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</si>
  <si>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</si>
  <si>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</si>
  <si>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</si>
  <si>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</si>
  <si>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</si>
  <si>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</si>
  <si>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</si>
  <si>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</si>
  <si>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</si>
  <si>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</si>
  <si>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</si>
  <si>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</si>
  <si>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</si>
  <si>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</si>
  <si>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</si>
  <si>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</si>
  <si>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</si>
  <si>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</si>
  <si>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</si>
  <si>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</si>
  <si>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</si>
  <si>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</si>
  <si>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</si>
  <si>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</si>
  <si>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</si>
  <si>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</si>
  <si>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</si>
  <si>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</si>
  <si>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</si>
  <si>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</si>
  <si>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</si>
  <si>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</si>
  <si>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</si>
  <si>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</si>
  <si>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</si>
  <si>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</si>
  <si>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</si>
  <si>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</si>
  <si>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</si>
  <si>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</si>
  <si>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</si>
  <si>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</si>
  <si>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</si>
  <si>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</si>
  <si>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</si>
  <si>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</si>
  <si>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</si>
  <si>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</si>
  <si>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</si>
  <si>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</si>
  <si>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</si>
  <si>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</si>
  <si>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</si>
  <si>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</si>
  <si>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</si>
  <si>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</si>
  <si>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</si>
  <si>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</si>
  <si>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</si>
  <si>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</si>
  <si>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</si>
  <si>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</si>
  <si>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</si>
  <si>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</si>
  <si>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</si>
  <si>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</si>
  <si>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</si>
  <si>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</si>
  <si>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</si>
  <si>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</si>
  <si>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</si>
  <si>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</si>
  <si>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</si>
  <si>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</si>
  <si>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</si>
  <si>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</si>
  <si>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</si>
  <si>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</si>
  <si>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</si>
  <si>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</si>
  <si>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</si>
  <si>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</si>
  <si>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</si>
  <si>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</si>
  <si>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</si>
  <si>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</si>
  <si>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</si>
  <si>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</si>
  <si>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</si>
  <si>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</si>
  <si>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</si>
  <si>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</si>
  <si>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</si>
  <si>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</si>
  <si>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</si>
  <si>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</si>
  <si>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</si>
  <si>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</si>
  <si>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</si>
  <si>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</si>
  <si>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</si>
  <si>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</si>
  <si>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</si>
  <si>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</si>
  <si>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</si>
  <si>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</si>
  <si>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</si>
  <si>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</si>
  <si>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</si>
  <si>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</si>
  <si>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</si>
  <si>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</si>
  <si>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</si>
  <si>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</si>
  <si>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</si>
  <si>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</si>
  <si>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</si>
  <si>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</si>
  <si>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</si>
  <si>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</si>
  <si>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</si>
  <si>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</si>
  <si>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</si>
  <si>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</si>
  <si>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</si>
  <si>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</si>
  <si>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</si>
  <si>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</si>
  <si>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</si>
  <si>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</si>
  <si>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</si>
  <si>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</si>
  <si>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</si>
  <si>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</si>
  <si>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</si>
  <si>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</si>
  <si>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</si>
  <si>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</si>
  <si>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</si>
  <si>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</si>
  <si>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</si>
  <si>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</si>
  <si>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</si>
  <si>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</si>
  <si>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</si>
  <si>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</si>
  <si>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</si>
  <si>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</si>
  <si>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</si>
  <si>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</si>
  <si>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</si>
  <si>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</si>
  <si>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</si>
  <si>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</si>
  <si>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</si>
  <si>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</si>
  <si>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</si>
  <si>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</si>
  <si>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</si>
  <si>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</si>
  <si>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</si>
  <si>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</si>
  <si>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</si>
  <si>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</si>
  <si>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</si>
  <si>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</si>
  <si>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</si>
  <si>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</si>
  <si>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</si>
  <si>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</si>
  <si>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</si>
  <si>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</si>
  <si>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</si>
  <si>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</si>
  <si>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</si>
  <si>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</si>
  <si>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</si>
  <si>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</si>
  <si>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</si>
  <si>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</si>
  <si>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</si>
  <si>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</si>
  <si>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</si>
  <si>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</si>
  <si>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</si>
  <si>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</si>
  <si>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</si>
  <si>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</si>
  <si>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</si>
  <si>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</si>
  <si>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</si>
  <si>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</si>
  <si>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</si>
  <si>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</si>
  <si>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</si>
  <si>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</si>
  <si>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</si>
  <si>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</si>
  <si>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</si>
  <si>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</si>
  <si>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</si>
  <si>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</si>
  <si>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</si>
  <si>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</si>
  <si>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</si>
  <si>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</si>
  <si>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</si>
  <si>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</si>
  <si>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</si>
  <si>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</si>
  <si>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</si>
  <si>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</si>
  <si>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</si>
  <si>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</si>
  <si>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</si>
  <si>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</si>
  <si>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</si>
  <si>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</si>
  <si>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</si>
  <si>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</si>
  <si>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</si>
  <si>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</si>
  <si>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</si>
  <si>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</si>
  <si>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</si>
  <si>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</si>
  <si>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</si>
  <si>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</si>
  <si>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</si>
  <si>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</si>
  <si>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</si>
  <si>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</si>
  <si>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</si>
  <si>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</si>
  <si>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</si>
  <si>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</si>
  <si>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</si>
  <si>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</si>
  <si>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</si>
  <si>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</si>
  <si>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</si>
  <si>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</si>
  <si>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</si>
  <si>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</si>
  <si>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</si>
  <si>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</si>
  <si>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</si>
  <si>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</si>
  <si>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</si>
  <si>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</si>
  <si>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</si>
  <si>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</si>
  <si>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</si>
  <si>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</si>
  <si>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</si>
  <si>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</si>
  <si>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</si>
  <si>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</si>
  <si>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</si>
  <si>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</si>
  <si>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</si>
  <si>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</si>
  <si>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</si>
  <si>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</si>
  <si>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</si>
  <si>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</si>
  <si>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</si>
  <si>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</si>
  <si>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</si>
  <si>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</si>
  <si>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</si>
  <si>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</si>
  <si>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</si>
  <si>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</si>
  <si>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</si>
  <si>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</si>
  <si>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</si>
  <si>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</si>
  <si>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</si>
  <si>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</si>
  <si>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</si>
  <si>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</si>
  <si>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</si>
  <si>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</si>
  <si>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</si>
  <si>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</si>
  <si>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</si>
  <si>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</si>
  <si>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</si>
  <si>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</si>
  <si>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</si>
  <si>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</si>
  <si>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</si>
  <si>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</si>
  <si>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</si>
  <si>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</si>
  <si>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</si>
  <si>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</si>
  <si>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</si>
  <si>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</si>
  <si>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</si>
  <si>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</si>
  <si>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</si>
  <si>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</si>
  <si>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</si>
  <si>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</si>
  <si>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</si>
  <si>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</si>
  <si>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</si>
  <si>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</si>
  <si>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</si>
  <si>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</si>
  <si>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</si>
  <si>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</si>
  <si>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</si>
  <si>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</si>
  <si>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</si>
  <si>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</si>
  <si>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</si>
  <si>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</si>
  <si>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</si>
  <si>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</si>
  <si>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</si>
  <si>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</si>
  <si>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</si>
  <si>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</si>
  <si>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</si>
  <si>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</si>
  <si>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</si>
  <si>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</si>
  <si>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</si>
  <si>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</si>
  <si>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</si>
  <si>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</si>
  <si>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</si>
  <si>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</si>
  <si>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</si>
  <si>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</si>
  <si>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</si>
  <si>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</si>
  <si>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</si>
  <si>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</si>
  <si>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</si>
  <si>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</si>
  <si>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</si>
  <si>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</si>
  <si>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</si>
  <si>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</si>
  <si>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</si>
  <si>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</si>
  <si>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</si>
  <si>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</si>
  <si>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</si>
  <si>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</si>
  <si>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</si>
  <si>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</si>
  <si>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</si>
  <si>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</si>
  <si>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</si>
  <si>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</si>
  <si>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</si>
  <si>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</si>
  <si>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</si>
  <si>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</si>
  <si>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</si>
  <si>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</si>
  <si>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</si>
  <si>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</si>
  <si>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</si>
  <si>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</si>
  <si>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</si>
  <si>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</si>
  <si>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</si>
  <si>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</si>
  <si>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</si>
  <si>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</si>
  <si>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</si>
  <si>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</si>
  <si>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</si>
  <si>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</si>
  <si>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</si>
  <si>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</si>
  <si>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</si>
  <si>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</si>
  <si>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</si>
  <si>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</si>
  <si>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</si>
  <si>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</si>
  <si>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</si>
  <si>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</si>
  <si>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</si>
  <si>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</si>
  <si>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</si>
  <si>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</si>
  <si>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</si>
  <si>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</si>
  <si>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</si>
  <si>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</si>
  <si>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</si>
  <si>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</si>
  <si>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</si>
  <si>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</si>
  <si>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</si>
  <si>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</si>
  <si>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</si>
  <si>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</si>
  <si>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</si>
  <si>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</si>
  <si>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</si>
  <si>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</si>
  <si>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</si>
  <si>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</si>
  <si>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</si>
  <si>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</si>
  <si>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</si>
  <si>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</si>
  <si>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</si>
  <si>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</si>
  <si>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</si>
  <si>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</si>
  <si>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</si>
  <si>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</si>
  <si>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</si>
  <si>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</si>
  <si>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</si>
  <si>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</si>
  <si>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</si>
  <si>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</si>
  <si>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</si>
  <si>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</si>
  <si>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</si>
  <si>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</si>
  <si>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</si>
  <si>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</si>
  <si>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</si>
  <si>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</si>
  <si>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</si>
  <si>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</si>
  <si>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</si>
  <si>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</si>
  <si>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</si>
  <si>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</si>
  <si>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</si>
  <si>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</si>
  <si>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</si>
  <si>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</si>
  <si>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</si>
  <si>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</si>
  <si>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</si>
  <si>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</si>
  <si>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</si>
  <si>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</si>
  <si>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</si>
  <si>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</si>
  <si>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</si>
  <si>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</si>
  <si>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</si>
  <si>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</si>
  <si>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</si>
  <si>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</si>
  <si>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</si>
  <si>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</si>
  <si>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</si>
  <si>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</si>
  <si>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</si>
  <si>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</si>
  <si>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</si>
  <si>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</si>
  <si>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</si>
  <si>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</si>
  <si>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</si>
  <si>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</si>
  <si>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</si>
  <si>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</si>
  <si>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</si>
  <si>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</si>
  <si>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</si>
  <si>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</si>
  <si>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</si>
  <si>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</si>
  <si>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</si>
  <si>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</si>
  <si>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</si>
  <si>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</si>
  <si>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</si>
  <si>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</si>
  <si>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</si>
  <si>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</si>
  <si>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</si>
  <si>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</si>
  <si>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</si>
  <si>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</si>
  <si>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</si>
  <si>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</si>
  <si>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</si>
  <si>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</si>
  <si>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</si>
  <si>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</si>
  <si>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</si>
  <si>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</si>
  <si>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</si>
  <si>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</si>
  <si>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</si>
  <si>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</si>
  <si>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</si>
  <si>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</si>
  <si>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</si>
  <si>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</si>
  <si>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</si>
  <si>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</si>
  <si>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</si>
  <si>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</si>
  <si>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</si>
  <si>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</si>
  <si>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</si>
  <si>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</si>
  <si>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</si>
  <si>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</si>
  <si>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</si>
  <si>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</si>
  <si>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</si>
  <si>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</si>
  <si>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</si>
  <si>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</si>
  <si>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</si>
  <si>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</si>
  <si>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</si>
  <si>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</si>
  <si>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</si>
  <si>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</si>
  <si>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</si>
  <si>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</si>
  <si>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</si>
  <si>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</si>
  <si>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</si>
  <si>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</si>
  <si>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</si>
  <si>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</si>
  <si>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</si>
  <si>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</si>
  <si>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</si>
  <si>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</si>
  <si>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</si>
  <si>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</si>
  <si>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</si>
  <si>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</si>
  <si>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</si>
  <si>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</si>
  <si>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</si>
  <si>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</si>
  <si>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</si>
  <si>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</si>
  <si>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</si>
  <si>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</si>
  <si>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</si>
  <si>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</si>
  <si>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</si>
  <si>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</si>
  <si>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</si>
  <si>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</si>
  <si>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</si>
  <si>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</si>
  <si>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</si>
  <si>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</si>
  <si>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</si>
  <si>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</si>
  <si>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</si>
  <si>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</si>
  <si>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</si>
  <si>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</si>
  <si>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</si>
  <si>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</si>
  <si>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</si>
  <si>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</si>
  <si>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</si>
  <si>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</si>
  <si>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</si>
  <si>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</si>
  <si>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</si>
  <si>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</si>
  <si>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</si>
  <si>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</si>
  <si>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</si>
  <si>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</si>
  <si>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</si>
  <si>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</si>
  <si>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</si>
  <si>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</si>
  <si>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</si>
  <si>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</si>
  <si>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</si>
  <si>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</si>
  <si>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</si>
  <si>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</si>
  <si>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</si>
  <si>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</si>
  <si>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</si>
  <si>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</si>
  <si>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</si>
  <si>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</si>
  <si>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</si>
  <si>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</si>
  <si>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</si>
  <si>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</si>
  <si>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</si>
  <si>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</si>
  <si>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</si>
  <si>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</si>
  <si>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</si>
  <si>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</si>
  <si>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</si>
  <si>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</si>
  <si>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</si>
  <si>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</si>
  <si>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</si>
  <si>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</si>
  <si>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</si>
  <si>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</si>
  <si>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</si>
  <si>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</si>
  <si>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</si>
  <si>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</si>
  <si>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</si>
  <si>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</si>
  <si>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</si>
  <si>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</si>
  <si>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</si>
  <si>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</si>
  <si>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</si>
  <si>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</si>
  <si>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</si>
  <si>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</si>
  <si>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</si>
  <si>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</si>
  <si>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</si>
  <si>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</si>
  <si>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</si>
  <si>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</si>
  <si>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</si>
  <si>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</si>
  <si>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</si>
  <si>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</si>
  <si>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</si>
  <si>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</si>
  <si>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</si>
  <si>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</si>
  <si>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</si>
  <si>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</si>
  <si>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</si>
  <si>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</si>
  <si>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</si>
  <si>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</si>
  <si>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</si>
  <si>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</si>
  <si>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</si>
  <si>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</si>
  <si>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</si>
  <si>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</si>
  <si>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</si>
  <si>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</si>
  <si>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</si>
  <si>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</si>
  <si>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</si>
  <si>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</si>
  <si>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</si>
  <si>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</si>
  <si>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</si>
  <si>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</si>
  <si>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</si>
  <si>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</si>
  <si>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</si>
  <si>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</si>
  <si>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</si>
  <si>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</si>
  <si>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</si>
  <si>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</si>
  <si>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</si>
  <si>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</si>
  <si>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</si>
  <si>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</si>
  <si>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</si>
  <si>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</si>
  <si>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</si>
  <si>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</si>
  <si>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</si>
  <si>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</si>
  <si>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</si>
  <si>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</si>
  <si>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</si>
  <si>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</si>
  <si>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</si>
  <si>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</si>
  <si>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</si>
  <si>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</si>
  <si>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</si>
  <si>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</si>
  <si>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</si>
  <si>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</si>
  <si>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</si>
  <si>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</si>
  <si>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</si>
  <si>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</si>
  <si>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</si>
  <si>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</si>
  <si>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</si>
  <si>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</si>
  <si>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</si>
  <si>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</si>
  <si>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</si>
  <si>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</si>
  <si>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</si>
  <si>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</si>
  <si>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</si>
  <si>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</si>
  <si>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</si>
  <si>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</si>
  <si>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</si>
  <si>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</si>
  <si>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</si>
  <si>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</si>
  <si>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</si>
  <si>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</si>
  <si>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</si>
  <si>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</si>
  <si>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</si>
  <si>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</si>
  <si>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</si>
  <si>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</si>
  <si>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</si>
  <si>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</si>
  <si>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</si>
  <si>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</si>
  <si>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</si>
  <si>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</si>
  <si>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</si>
  <si>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</si>
  <si>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</si>
  <si>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</si>
  <si>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</si>
  <si>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</si>
  <si>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</si>
  <si>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</si>
  <si>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</si>
  <si>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</si>
  <si>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</si>
  <si>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</si>
  <si>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</si>
  <si>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</si>
  <si>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</si>
  <si>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</si>
  <si>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</si>
  <si>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</si>
  <si>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</si>
  <si>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</si>
  <si>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</si>
  <si>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</si>
  <si>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</si>
  <si>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</si>
  <si>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</si>
  <si>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</si>
  <si>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</si>
  <si>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</si>
  <si>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</si>
  <si>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</si>
  <si>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</si>
  <si>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</si>
  <si>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</si>
  <si>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</si>
  <si>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</si>
  <si>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</si>
  <si>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</si>
  <si>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</si>
  <si>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</si>
  <si>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</si>
  <si>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</si>
  <si>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</si>
  <si>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</si>
  <si>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</si>
  <si>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</si>
  <si>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</si>
  <si>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</si>
  <si>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</si>
  <si>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</si>
  <si>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</si>
  <si>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</si>
  <si>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</si>
  <si>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</si>
  <si>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</si>
  <si>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</si>
  <si>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</si>
  <si>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</si>
  <si>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</si>
  <si>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</si>
  <si>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</si>
  <si>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</si>
  <si>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</si>
  <si>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</si>
  <si>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</si>
  <si>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</si>
  <si>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</si>
  <si>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</si>
  <si>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</si>
  <si>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</si>
  <si>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</si>
  <si>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</si>
  <si>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</si>
  <si>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</si>
  <si>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</si>
  <si>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</si>
  <si>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</si>
  <si>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</si>
  <si>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</si>
  <si>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</si>
  <si>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</si>
  <si>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</si>
  <si>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</si>
  <si>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</si>
  <si>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</si>
  <si>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</si>
  <si>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</si>
  <si>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</si>
  <si>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</si>
  <si>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</si>
  <si>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</si>
  <si>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</si>
  <si>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</si>
  <si>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</si>
  <si>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</si>
  <si>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</si>
  <si>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</si>
  <si>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</si>
  <si>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</si>
  <si>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</si>
  <si>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</si>
  <si>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</si>
  <si>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</si>
  <si>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</si>
  <si>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</si>
  <si>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</si>
  <si>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</si>
  <si>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</si>
  <si>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</si>
  <si>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</si>
  <si>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</si>
  <si>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</si>
  <si>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</si>
  <si>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</si>
  <si>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</si>
  <si>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</si>
  <si>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</si>
  <si>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</si>
  <si>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</si>
  <si>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</si>
  <si>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</si>
  <si>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</si>
  <si>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</si>
  <si>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</si>
  <si>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</si>
  <si>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</si>
  <si>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</si>
  <si>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</si>
  <si>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</si>
  <si>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</si>
  <si>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</si>
  <si>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</si>
  <si>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</si>
  <si>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</si>
  <si>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</si>
  <si>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</si>
  <si>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</si>
  <si>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</si>
  <si>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</si>
  <si>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</si>
  <si>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</si>
  <si>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</si>
  <si>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</si>
  <si>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</si>
  <si>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</si>
  <si>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</si>
  <si>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</si>
  <si>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</si>
  <si>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</si>
  <si>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</si>
  <si>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</si>
  <si>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</si>
  <si>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</si>
  <si>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</si>
  <si>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</si>
  <si>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</si>
  <si>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no pcm</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</si>
  <si>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</si>
  <si>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</si>
  <si>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</si>
  <si>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</si>
  <si>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</si>
  <si>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</si>
  <si>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</si>
  <si>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</si>
  <si>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</si>
  <si>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</si>
  <si>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</si>
  <si>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</si>
  <si>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</si>
  <si>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</si>
  <si>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</si>
  <si>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</si>
  <si>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</si>
  <si>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</si>
  <si>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</si>
  <si>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</si>
  <si>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</si>
  <si>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</si>
  <si>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</si>
  <si>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</si>
  <si>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</si>
  <si>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</si>
  <si>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</si>
  <si>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</si>
  <si>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</si>
  <si>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</si>
  <si>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</si>
  <si>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</si>
  <si>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</si>
  <si>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</si>
  <si>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</si>
  <si>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</si>
  <si>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</si>
  <si>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</si>
  <si>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</si>
  <si>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</si>
  <si>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</si>
  <si>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</si>
  <si>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</si>
  <si>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</si>
  <si>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</si>
  <si>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</si>
  <si>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</si>
  <si>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</si>
  <si>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</si>
  <si>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</si>
  <si>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</si>
  <si>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</si>
  <si>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</si>
  <si>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</si>
  <si>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</si>
  <si>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</si>
  <si>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</si>
  <si>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</si>
  <si>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</si>
  <si>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</si>
  <si>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</si>
  <si>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</si>
  <si>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</si>
  <si>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</si>
  <si>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</si>
  <si>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</si>
  <si>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</si>
  <si>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</si>
  <si>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</si>
  <si>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</si>
  <si>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</si>
  <si>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</si>
  <si>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</si>
  <si>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</si>
  <si>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</si>
  <si>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</si>
  <si>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</si>
  <si>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</si>
  <si>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</si>
  <si>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</si>
  <si>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</si>
  <si>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</si>
  <si>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</si>
  <si>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</si>
  <si>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</si>
  <si>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130 min</t>
  </si>
  <si>
    <t>PCM-20251030-00000244</t>
  </si>
  <si>
    <t>ETA 60 KM</t>
  </si>
  <si>
    <t xml:space="preserve"> PCM-20250215-00000830 </t>
  </si>
  <si>
    <t>LTE site still down and  site located in aramco area access issue need special permission</t>
  </si>
  <si>
    <t>PCM-20251029-00003000</t>
  </si>
  <si>
    <t xml:space="preserve">access nigth issue USF area </t>
  </si>
  <si>
    <t>PCM-20251030-00000257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</si>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</sst>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3" totalsRowShown="0" headerRowDxfId="157" dataDxfId="156" headerRowBorderDxfId="154" tableBorderDxfId="155" totalsRowBorderDxfId="153">
  <autoFilter ref="A1:CJ18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1" totalsRowShown="0" headerRowDxfId="31" dataDxfId="30" headerRowBorderDxfId="28" tableBorderDxfId="29">
  <autoFilter ref="A1:L41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297.23777465277817</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0.61883946759189712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8.600381944415858E-2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t="s">
        <v>39027</v>
      </c>
      <c r="B5" s="134" t="str">
        <f>IFERROR(VLOOKUP(D5,DB!A:K,11,0),"")</f>
        <v>R1</v>
      </c>
      <c r="C5" s="134">
        <v>1</v>
      </c>
      <c r="D5" s="170" t="s">
        <v>12522</v>
      </c>
      <c r="E5" s="135"/>
      <c r="F5" s="136" t="s">
        <v>24</v>
      </c>
      <c r="G5" s="137" t="str">
        <f ca="1">IFERROR(NOW()-F5,"")</f>
        <v/>
      </c>
      <c r="H5" s="136">
        <v>45960.126944444448</v>
      </c>
      <c r="I5" s="134" t="str">
        <f>IFERROR(VLOOKUP(D5,DB!A:F,6,0),"")</f>
        <v>Generator-SG</v>
      </c>
      <c r="J5" s="134" t="str">
        <f>IFERROR(VLOOKUP(D5,DB!A:G,7,0),"")</f>
        <v>Vandalized</v>
      </c>
      <c r="K5" s="138" t="s">
        <v>39026</v>
      </c>
      <c r="L5" s="139" t="str">
        <f>IFERROR(VLOOKUP(D5,DB!A:I,9,0),"")</f>
        <v>Latis</v>
      </c>
    </row>
    <row r="6" spans="1:15" ht="15" customHeight="1">
      <c r="A6" s="133"/>
      <c r="B6" s="134" t="str">
        <f>IFERROR(VLOOKUP(D6,DB!A:K,11,0),"")</f>
        <v/>
      </c>
      <c r="C6" s="134"/>
      <c r="D6" s="134"/>
      <c r="E6" s="135"/>
      <c r="F6" s="136"/>
      <c r="G6" s="137">
        <f ca="1">IFERROR(NOW()-F6,"")</f>
        <v>45960.186200578704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45960.186200578704</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45960.186200578704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45960.186200578704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45960.186200578704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45960.186200578704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45960.186200578704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45960.186200578704</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45960.186200578704</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45960.186200578704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45960.186200578704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45960.186200578704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45960.186200578704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45960.186200578704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45960.186200578704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45960.186200578704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45960.186200578704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45960.186200578704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45960.186200578704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45960.186200578704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45960.186200578704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45960.186200578704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45960.186200578704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45960.186200578704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45960.186200578704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45960.186200578704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45960.186200578704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45960.186200578704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45960.186200578704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45960.186200578704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45960.186200578704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45960.186200578704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45960.186200578704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45960.186200578704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45960.186200578704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45960.186200578704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45960.186200578704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45960.186200578704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45960.186200578704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45960.186200578704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45960.186200578704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45960.186200578704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45960.186200578704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45960.186200578704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45960.186200578704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45960.186200578704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45960.186200578704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45960.186200578704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45960.186200578704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45960.186200578704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45960.186200578704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45960.186200578704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45960.186200578704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45960.186200578704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45960.186200578704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45960.186200578704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45960.186200578704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45960.186200578704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45960.186200578704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45960.186200578704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45960.186200578704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45960.186200578704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45960.186200578704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45960.186200578704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45960.186200578704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45960.186200578704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45960.186200578704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45960.186200578704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45960.186200578704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45960.186200578704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45960.186200578704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45960.186200578704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45960.186200578704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45960.186200578704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45960.186200578704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45960.186200578704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45960.186200578704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45960.186200578704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45960.186200578704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45960.186200578704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45960.186200578704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45960.186200578704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45960.186200578704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45960.186200578704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45960.186200578704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45960.186200578704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45960.186200578704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45960.186200578704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45960.186200578704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45960.186200578704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45960.186200578704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45960.186200578704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45960.186200578704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45960.186200578704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45960.186200578704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45960.186200578704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45960.186200578704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45960.186200578704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45960.186200578704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45960.186200578704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45960.186200578704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45960.186200578704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45960.186200578704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45960.186200578704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45960.186200578704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45960.186200578704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45960.186200578704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45960.186200578704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45960.186200578704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45960.186200578704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45960.186200578704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45960.186200578704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45960.186200578704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45960.186200578704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45960.186200578704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45960.186200578704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45960.186200578704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45960.186200578704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45960.186200578704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45960.186200578704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45960.186200578704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45960.186200578704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45960.186200578704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45960.186200578704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45960.186200578704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45960.186200578704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45960.186200578704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45960.186200578704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45960.186200578704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45960.186200578704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45960.186200578704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45960.186200578704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45960.186200578704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45960.186200578704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45960.186200578704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45960.186200578704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45960.186200578704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45960.186200578704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45960.186200578704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45960.186200578704</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45960.186200578704</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3"/>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135.18636261574284</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1.4441172453734907</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27837</v>
      </c>
      <c r="E5" s="114" t="s">
        <v>39021</v>
      </c>
      <c r="F5" s="115">
        <v>45960.074780092589</v>
      </c>
      <c r="G5" s="116">
        <f ca="1">IFERROR(NOW()-F5,"-")</f>
        <v>0.11142048611509381</v>
      </c>
      <c r="H5" s="115">
        <v>45960.068912037037</v>
      </c>
      <c r="I5" s="18" t="str">
        <f>IFERROR(VLOOKUP(D5,DB!A:F,6,0),"")</f>
        <v>SCECO</v>
      </c>
      <c r="J5" s="18" t="str">
        <f>IFERROR(VLOOKUP(D5,DB!A:G,7,0),"")</f>
        <v>No BB Shifted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39114</v>
      </c>
      <c r="B6" s="18" t="str">
        <f>IFERROR(VLOOKUP(D6,DB!A:K,11,0),"")</f>
        <v>R2</v>
      </c>
      <c r="C6" s="18">
        <v>2</v>
      </c>
      <c r="D6" s="18" t="s">
        <v>26000</v>
      </c>
      <c r="E6" s="114" t="s">
        <v>39021</v>
      </c>
      <c r="F6" s="115">
        <v>45960.157847222225</v>
      </c>
      <c r="G6" s="116">
        <f ca="1">IFERROR(NOW()-F6,"-")</f>
        <v>2.8353356479783542E-2</v>
      </c>
      <c r="H6" s="115">
        <v>45960.153067129628</v>
      </c>
      <c r="I6" s="18" t="str">
        <f>IFERROR(VLOOKUP(D6,DB!A:F,6,0),"")</f>
        <v>Generator-SG</v>
      </c>
      <c r="J6" s="18" t="str">
        <f>IFERROR(VLOOKUP(D6,DB!A:G,7,0),"")</f>
        <v>Dead</v>
      </c>
      <c r="K6" s="19" t="s">
        <v>39115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R2</v>
      </c>
      <c r="C7" s="18"/>
      <c r="D7" s="18" t="s">
        <v>26124</v>
      </c>
      <c r="E7" s="114"/>
      <c r="F7" s="115"/>
      <c r="G7" s="116">
        <f ca="1">IFERROR(NOW()-F7,"-")</f>
        <v>45960.186200578704</v>
      </c>
      <c r="H7" s="115"/>
      <c r="I7" s="18" t="str">
        <f>IFERROR(VLOOKUP(D7,DB!A:F,6,0),"")</f>
        <v>SCECO</v>
      </c>
      <c r="J7" s="18" t="str">
        <f>IFERROR(VLOOKUP(D7,DB!A:G,7,0),"")</f>
        <v>In progress</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45960.186200578704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45960.186200578704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45960.186200578704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45960.186200578704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45960.186200578704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45960.186200578704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45960.186200578704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45960.186200578704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45960.186200578704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45960.186200578704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45960.186200578704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45960.186200578704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45960.186200578704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45960.186200578704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45960.186200578704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45960.186200578704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45960.186200578704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45960.186200578704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45960.186200578704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45960.186200578704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45960.186200578704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45960.186200578704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45960.186200578704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45960.186200578704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45960.186200578704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45960.186200578704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45960.186200578704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45960.186200578704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45960.186200578704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45960.186200578704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45960.186200578704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61"/>
      <c r="B39" s="162" t="str">
        <f>IFERROR(VLOOKUP(D39,DB!A:K,11,0),"")</f>
        <v/>
      </c>
      <c r="C39" s="162"/>
      <c r="D39" s="162"/>
      <c r="E39" s="163"/>
      <c r="F39" s="164"/>
      <c r="G39" s="165">
        <f ca="1">IFERROR(NOW()-F39,"-")</f>
        <v>45960.186200578704</v>
      </c>
      <c r="H39" s="164"/>
      <c r="I39" s="162" t="str">
        <f>IFERROR(VLOOKUP(D39,DB!A:F,6,0),"")</f>
        <v/>
      </c>
      <c r="J39" s="162" t="str">
        <f>IFERROR(VLOOKUP(D39,DB!A:G,7,0),"")</f>
        <v/>
      </c>
      <c r="K39" s="166"/>
      <c r="L39" s="162" t="str">
        <f>IFERROR(VLOOKUP(D39,DB!A:I,9,0),"")</f>
        <v/>
      </c>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c r="AQ39" s="162"/>
      <c r="AR39" s="162"/>
      <c r="AS39" s="162"/>
      <c r="AT39" s="162"/>
      <c r="AU39" s="162"/>
      <c r="AV39" s="162"/>
      <c r="AW39" s="162"/>
      <c r="AX39" s="162"/>
      <c r="AY39" s="162"/>
      <c r="AZ39" s="162"/>
      <c r="BA39" s="162"/>
      <c r="BB39" s="162"/>
      <c r="BC39" s="162"/>
      <c r="BD39" s="162"/>
      <c r="BE39" s="162"/>
      <c r="BF39" s="162"/>
      <c r="BG39" s="162"/>
      <c r="BH39" s="162"/>
      <c r="BI39" s="162"/>
      <c r="BJ39" s="162"/>
      <c r="BK39" s="162"/>
      <c r="BL39" s="162"/>
      <c r="BM39" s="162"/>
      <c r="BN39" s="162"/>
      <c r="BO39" s="162"/>
      <c r="BP39" s="162"/>
      <c r="BQ39" s="162"/>
      <c r="BR39" s="162"/>
      <c r="BS39" s="162"/>
      <c r="BT39" s="162"/>
      <c r="BU39" s="162"/>
      <c r="BV39" s="162"/>
      <c r="BW39" s="162"/>
      <c r="BX39" s="162"/>
      <c r="BY39" s="162"/>
      <c r="BZ39" s="162"/>
      <c r="CA39" s="162"/>
      <c r="CB39" s="162"/>
      <c r="CC39" s="162"/>
      <c r="CD39" s="162"/>
      <c r="CE39" s="162"/>
      <c r="CF39" s="162"/>
      <c r="CG39" s="162"/>
      <c r="CH39" s="162"/>
      <c r="CI39" s="162"/>
      <c r="CJ39" s="167"/>
    </row>
    <row r="40" spans="1:88" ht="31.5" customHeight="1">
      <c r="A40" s="113"/>
      <c r="B40" s="18" t="str">
        <f>IFERROR(VLOOKUP(D40,DB!A:K,11,0),"")</f>
        <v/>
      </c>
      <c r="C40" s="18"/>
      <c r="D40" s="18"/>
      <c r="E40" s="114"/>
      <c r="F40" s="115"/>
      <c r="G40" s="116">
        <f ca="1">IFERROR(NOW()-F40,"-")</f>
        <v>45960.186200578704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45960.186200578704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45960.186200578704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45960.186200578704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45960.186200578704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45960.186200578704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45960.186200578704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45960.186200578704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45960.186200578704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45960.186200578704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45960.186200578704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45960.186200578704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45960.186200578704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45960.186200578704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45960.186200578704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45960.186200578704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45960.186200578704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45960.186200578704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45960.186200578704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45960.186200578704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45960.186200578704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45960.186200578704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45960.186200578704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45960.186200578704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45960.186200578704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45960.186200578704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45960.186200578704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45960.186200578704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45960.186200578704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45960.186200578704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45960.186200578704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45960.186200578704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45960.186200578704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45960.186200578704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45960.186200578704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45960.186200578704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45960.186200578704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45960.186200578704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45960.186200578704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45960.186200578704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45960.186200578704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45960.186200578704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45960.186200578704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45960.186200578704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45960.186200578704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45960.186200578704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45960.186200578704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45960.186200578704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45960.186200578704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45960.186200578704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45960.186200578704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45960.186200578704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45960.186200578704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45960.186200578704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45960.186200578704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45960.186200578704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45960.186200578704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45960.186200578704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45960.186200578704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45960.186200578704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45960.186200578704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45960.186200578704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45960.186200578704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45960.186200578704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45960.186200578704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45960.186200578704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45960.186200578704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45960.186200578704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45960.186200578704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45960.186200578704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45960.186200578704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45960.186200578704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45960.186200578704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45960.186200578704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45960.186200578704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45960.186200578704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45960.186200578704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45960.186200578704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45960.186200578704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45960.186200578704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45960.186200578704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45960.186200578704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45960.186200578704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45960.186200578704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45960.186200578704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45960.186200578704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45960.186200578704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45960.186200578704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45960.186200578704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45960.186200578704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45960.186200578704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45960.186200578704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45960.186200578704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45960.186200578704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45960.186200578704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45960.186200578704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45960.186200578704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45960.186200578704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45960.186200578704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45960.186200578704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45960.186200578704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45960.186200578704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45960.186200578704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45960.186200578704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45960.186200578704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45960.186200578704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45960.186200578704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45960.186200578704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45960.186200578704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45960.186200578704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45960.186200578704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45960.186200578704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45960.186200578704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45960.186200578704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45960.186200578704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45960.186200578704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45960.186200578704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45960.186200578704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45960.186200578704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45960.186200578704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45960.186200578704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45960.186200578704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45960.186200578704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45960.186200578704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45960.186200578704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45960.186200578704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45960.186200578704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45960.186200578704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45960.186200578704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45960.186200578704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45960.186200578704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45960.186200578704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45960.186200578704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45960.186200578704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45960.186200578704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45960.186200578704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45960.186200578704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45960.186200578704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45960.186200578704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45960.186200578704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45960.186200578704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45960.186200578704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45960.186200578704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61"/>
      <c r="B183" s="162" t="str">
        <f>IFERROR(VLOOKUP(D183,DB!A:K,11,0),"")</f>
        <v/>
      </c>
      <c r="C183" s="162"/>
      <c r="D183" s="162"/>
      <c r="E183" s="163"/>
      <c r="F183" s="164"/>
      <c r="G183" s="165">
        <f ca="1">IFERROR(NOW()-F183,"-")</f>
        <v>45960.186200578704</v>
      </c>
      <c r="H183" s="164"/>
      <c r="I183" s="162" t="str">
        <f>IFERROR(VLOOKUP(D183,DB!A:F,6,0),"")</f>
        <v/>
      </c>
      <c r="J183" s="162" t="str">
        <f>IFERROR(VLOOKUP(D183,DB!A:G,7,0),"")</f>
        <v/>
      </c>
      <c r="K183" s="166"/>
      <c r="L183" s="162" t="str">
        <f>IFERROR(VLOOKUP(D183,DB!A:I,9,0),"")</f>
        <v/>
      </c>
      <c r="M183" s="162"/>
      <c r="N183" s="162"/>
      <c r="O183" s="162"/>
      <c r="P183" s="162"/>
      <c r="Q183" s="162"/>
      <c r="R183" s="162"/>
      <c r="S183" s="162"/>
      <c r="T183" s="162"/>
      <c r="U183" s="162"/>
      <c r="V183" s="162"/>
      <c r="W183" s="162"/>
      <c r="X183" s="162"/>
      <c r="Y183" s="162"/>
      <c r="Z183" s="162"/>
      <c r="AA183" s="162"/>
      <c r="AB183" s="162"/>
      <c r="AC183" s="162"/>
      <c r="AD183" s="162"/>
      <c r="AE183" s="162"/>
      <c r="AF183" s="162"/>
      <c r="AG183" s="162"/>
      <c r="AH183" s="162"/>
      <c r="AI183" s="162"/>
      <c r="AJ183" s="162"/>
      <c r="AK183" s="162"/>
      <c r="AL183" s="162"/>
      <c r="AM183" s="162"/>
      <c r="AN183" s="162"/>
      <c r="AO183" s="162"/>
      <c r="AP183" s="162"/>
      <c r="AQ183" s="162"/>
      <c r="AR183" s="162"/>
      <c r="AS183" s="162"/>
      <c r="AT183" s="162"/>
      <c r="AU183" s="162"/>
      <c r="AV183" s="162"/>
      <c r="AW183" s="162"/>
      <c r="AX183" s="162"/>
      <c r="AY183" s="162"/>
      <c r="AZ183" s="162"/>
      <c r="BA183" s="162"/>
      <c r="BB183" s="162"/>
      <c r="BC183" s="162"/>
      <c r="BD183" s="162"/>
      <c r="BE183" s="162"/>
      <c r="BF183" s="162"/>
      <c r="BG183" s="162"/>
      <c r="BH183" s="162"/>
      <c r="BI183" s="162"/>
      <c r="BJ183" s="162"/>
      <c r="BK183" s="162"/>
      <c r="BL183" s="162"/>
      <c r="BM183" s="162"/>
      <c r="BN183" s="162"/>
      <c r="BO183" s="162"/>
      <c r="BP183" s="162"/>
      <c r="BQ183" s="162"/>
      <c r="BR183" s="162"/>
      <c r="BS183" s="162"/>
      <c r="BT183" s="162"/>
      <c r="BU183" s="162"/>
      <c r="BV183" s="162"/>
      <c r="BW183" s="162"/>
      <c r="BX183" s="162"/>
      <c r="BY183" s="162"/>
      <c r="BZ183" s="162"/>
      <c r="CA183" s="162"/>
      <c r="CB183" s="162"/>
      <c r="CC183" s="162"/>
      <c r="CD183" s="162"/>
      <c r="CE183" s="162"/>
      <c r="CF183" s="162"/>
      <c r="CG183" s="162"/>
      <c r="CH183" s="162"/>
      <c r="CI183" s="162"/>
      <c r="CJ183" s="167"/>
    </row>
  </sheetData>
  <dataValidations count="2">
    <dataValidation allowBlank="1" showInputMessage="1" showErrorMessage="1" sqref="E1" xr:uid="{4D935161-CDD3-4592-B877-3FB59C99E142}"/>
    <dataValidation type="list" allowBlank="1" showInputMessage="1" showErrorMessage="1" sqref="E3:E18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45960.186200578704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45960.186200578704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45960.186200578704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45960.186200578704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45960.186200578704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45960.186200578704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45960.186200578704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45960.186200578704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45960.186200578704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45960.186200578704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45960.186200578704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45960.186200578704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45960.186200578704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45960.186200578704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45960.186200578704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45960.186200578704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45960.186200578704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45960.186200578704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45960.186200578704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45960.186200578704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45960.186200578704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45960.186200578704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45960.186200578704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45960.186200578704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45960.186200578704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45960.186200578704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45960.186200578704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45960.186200578704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45960.186200578704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45960.186200578704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45960.186200578704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45960.186200578704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45960.186200578704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45960.186200578704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45960.186200578704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45960.186200578704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45960.186200578704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45960.186200578704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45960.186200578704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45960.186200578704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45960.186200578704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45960.186200578704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45960.186200578704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45960.186200578704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45960.186200578704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45960.186200578704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45960.186200578704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45960.186200578704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45960.186200578704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45960.186200578704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45960.186200578704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45960.186200578704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45960.186200578704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45960.186200578704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45960.186200578704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45960.186200578704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45960.186200578704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45960.186200578704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45960.186200578704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45960.186200578704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45960.186200578704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45960.186200578704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45960.186200578704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45960.186200578704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45960.186200578704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45960.186200578704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45960.186200578704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45960.186200578704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45960.186200578704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45960.186200578704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45960.186200578704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45960.186200578704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45960.186200578704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45960.186200578704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45960.186200578704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45960.186200578704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45960.186200578704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45960.186200578704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45960.186200578704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45960.186200578704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45960.186200578704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45960.186200578704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45960.186200578704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45960.186200578704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45960.186200578704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45960.186200578704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45960.186200578704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45960.186200578704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45960.186200578704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45960.186200578704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45960.186200578704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45960.186200578704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45960.186200578704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45960.186200578704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45960.186200578704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45960.186200578704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45960.186200578704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45960.186200578704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45960.186200578704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45960.186200578704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45960.186200578704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45960.186200578704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45960.186200578704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45960.186200578704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45960.186200578704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45960.186200578704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45960.186200578704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45960.186200578704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45960.186200578704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45960.186200578704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45960.186200578704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45960.186200578704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45960.186200578704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45960.186200578704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45960.186200578704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45960.186200578704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45960.186200578704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45960.186200578704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45960.186200578704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45960.186200578704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45960.186200578704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45960.186200578704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45960.186200578704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45960.186200578704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45960.186200578704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45960.186200578704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45960.186200578704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45960.186200578704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45960.186200578704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45960.186200578704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45960.186200578704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45960.186200578704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45960.186200578704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45960.186200578704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45960.186200578704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45960.186200578704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45960.186200578704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45960.186200578704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45960.186200578704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45960.186200578704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45960.186200578704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45960.186200578704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45960.186200578704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45960.186200578704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45960.186200578704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45960.186200578704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45960.186200578704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45960.186200578704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45960.186200578704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45960.186200578704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45960.186200578704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45960.186200578704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45960.186200578704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45960.186200578704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45960.186200578704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45960.186200578704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45960.186200578704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45960.186200578704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45960.186200578704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45960.186200578704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45960.186200578704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45960.186200578704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45960.186200578704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45960.186200578704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45960.186200578704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45960.186200578704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45960.186200578704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45960.186200578704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45960.186200578704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45960.186200578704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45960.186200578704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45960.186200578704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45960.186200578704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45960.186200578704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45960.186200578704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45960.186200578704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45960.186200578704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45960.186200578704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45960.186200578704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45960.186200578704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45960.186200578704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45960.186200578704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45960.186200578704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45960.186200578704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45960.186200578704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45960.186200578704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45960.186200578704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45960.186200578704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45960.186200578704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45960.186200578704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45960.186200578704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45960.186200578704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45960.186200578704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45960.186200578704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45960.186200578704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45960.186200578704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45960.186200578704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45960.186200578704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45960.186200578704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45960.186200578704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45960.186200578704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45960.186200578704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45960.186200578704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45960.186200578704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45960.186200578704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45960.186200578704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45960.186200578704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45960.186200578704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45960.186200578704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45960.186200578704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45960.186200578704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45960.186200578704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45960.186200578704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45960.186200578704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45960.186200578704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45960.186200578704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45960.186200578704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45960.186200578704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45960.186200578704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45960.186200578704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45960.186200578704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45960.186200578704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45960.186200578704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45960.186200578704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45960.186200578704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45960.186200578704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45960.186200578704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45960.186200578704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45960.186200578704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45960.186200578704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45960.186200578704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45960.186200578704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45960.186200578704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45960.186200578704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45960.186200578704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45960.186200578704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45960.186200578704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45960.186200578704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45960.186200578704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45960.186200578704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45960.186200578704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45960.186200578704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45960.186200578704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45960.186200578704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45960.186200578704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45960.186200578704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45960.186200578704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45960.186200578704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45960.186200578704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45960.186200578704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45960.186200578704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45960.186200578704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45960.186200578704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45960.186200578704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45960.186200578704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45960.186200578704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45960.186200578704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45960.186200578704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45960.186200578704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45960.186200578704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45960.186200578704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45960.186200578704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45960.186200578704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45960.186200578704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45960.186200578704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45960.186200578704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45960.186200578704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45960.186200578704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45960.186200578704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45960.186200578704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45960.186200578704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45960.186200578704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45960.186200578704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45960.186200578704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45960.186200578704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45960.186200578704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45960.186200578704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45960.186200578704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45960.186200578704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45960.186200578704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45960.186200578704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45960.186200578704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45960.186200578704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45960.186200578704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45960.186200578704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45960.186200578704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45960.186200578704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45960.186200578704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45960.186200578704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45960.186200578704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45960.186200578704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45960.186200578704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45960.186200578704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45960.186200578704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45960.186200578704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45960.186200578704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45960.186200578704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45960.186200578704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45960.186200578704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45960.186200578704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45960.186200578704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45960.186200578704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45960.186200578704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45960.186200578704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45960.186200578704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45960.186200578704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45960.186200578704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45960.186200578704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45960.186200578704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45960.186200578704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45960.186200578704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45960.186200578704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45960.186200578704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45960.186200578704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45960.186200578704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45960.186200578704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45960.186200578704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45960.186200578704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45960.186200578704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45960.186200578704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45960.186200578704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45960.186200578704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45960.186200578704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45960.186200578704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45960.186200578704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45960.186200578704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45960.186200578704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45960.186200578704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45960.186200578704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45960.186200578704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45960.186200578704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45960.186200578704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45960.186200578704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45960.186200578704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45960.186200578704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45960.186200578704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45960.186200578704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45960.186200578704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45960.186200578704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45960.186200578704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45960.186200578704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45960.186200578704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45960.186200578704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45960.186200578704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45960.186200578704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45960.186200578704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45960.186200578704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45960.186200578704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45960.186200578704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45960.186200578704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45960.186200578704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45960.186200578704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45960.186200578704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45960.186200578704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45960.186200578704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45960.186200578704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45960.186200578704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45960.186200578704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45960.186200578704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45960.186200578704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45960.186200578704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45960.186200578704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45960.186200578704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45960.186200578704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45960.186200578704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45960.186200578704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45960.186200578704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45960.186200578704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45960.186200578704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45960.186200578704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45960.186200578704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45960.186200578704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45960.186200578704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45960.186200578704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45960.186200578704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45960.186200578704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45960.186200578704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45960.186200578704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45960.186200578704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45960.186200578704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45960.186200578704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45960.186200578704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45960.186200578704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45960.186200578704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45960.186200578704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45960.186200578704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45960.186200578704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45960.186200578704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45960.186200578704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45960.186200578704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45960.186200578704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45960.186200578704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45960.186200578704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45960.186200578704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45960.186200578704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45960.186200578704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45960.186200578704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45960.186200578704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45960.186200578704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45960.186200578704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45960.186200578704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45960.186200578704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45960.186200578704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45960.186200578704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45960.186200578704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45960.186200578704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45960.186200578704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45960.186200578704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45960.186200578704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45960.186200578704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45960.186200578704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45960.186200578704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45960.186200578704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45960.186200578704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45960.186200578704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45960.186200578704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45960.186200578704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45960.186200578704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45960.186200578704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45960.186200578704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45960.186200578704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45960.186200578704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45960.186200578704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45960.186200578704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45960.186200578704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45960.186200578704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45960.186200578704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45960.186200578704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45960.186200578704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45960.186200578704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45960.186200578704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45960.186200578704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45960.186200578704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45960.186200578704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45960.186200578704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45960.186200578704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45960.186200578704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45960.186200578704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45960.186200578704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45960.186200578704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45960.186200578704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45960.186200578704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45960.186200578704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45960.186200578704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45960.186200578704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45960.186200578704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45960.186200578704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45960.186200578704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45960.186200578704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45960.186200578704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45960.186200578704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45960.186200578704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45960.186200578704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45960.186200578704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45960.186200578704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45960.186200578704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45960.186200578704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45960.186200578704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45960.186200578704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45960.186200578704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45960.186200578704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45960.186200578704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45960.186200578704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45960.186200578704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45960.186200578704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45960.186200578704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45960.186200578704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45960.186200578704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45960.186200578704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45960.186200578704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45960.186200578704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45960.186200578704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45960.186200578704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45960.186200578704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45960.186200578704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45960.186200578704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45960.186200578704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45960.186200578704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45960.186200578704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45960.186200578704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45960.186200578704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45960.186200578704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45960.186200578704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45960.186200578704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45960.186200578704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45960.186200578704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45960.186200578704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45960.186200578704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45960.186200578704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45960.186200578704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45960.186200578704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45960.186200578704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45960.186200578704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45960.186200578704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45960.186200578704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45960.186200578704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45960.186200578704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45960.186200578704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45960.186200578704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45960.186200578704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45960.186200578704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45960.186200578704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45960.186200578704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45960.186200578704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45960.186200578704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45960.186200578704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45960.186200578704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45960.186200578704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45960.186200578704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45960.186200578704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45960.186200578704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45960.186200578704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45960.186200578704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45960.186200578704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45960.186200578704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45960.186200578704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45960.186200578704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45960.186200578704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45960.186200578704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45960.186200578704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45960.186200578704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45960.186200578704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45960.186200578704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45960.186200578704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45960.186200578704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45960.186200578704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45960.186200578704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45960.186200578704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45960.186200578704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45960.186200578704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45960.186200578704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45960.186200578704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45960.186200578704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45960.186200578704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45960.186200578704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45960.186200578704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45960.186200578704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45960.186200578704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45960.186200578704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45960.186200578704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45960.186200578704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45960.186200578704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45960.186200578704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45960.186200578704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45960.186200578704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45960.186200578704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45960.186200578704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45960.186200578704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45960.186200578704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45960.186200578704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45960.186200578704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45960.186200578704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45960.186200578704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45960.186200578704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45960.186200578704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45960.186200578704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45960.186200578704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45960.186200578704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45960.186200578704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45960.186200578704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45960.186200578704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45960.186200578704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45960.186200578704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45960.186200578704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45960.186200578704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45960.186200578704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45960.186200578704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45960.186200578704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45960.186200578704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45960.186200578704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45960.186200578704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45960.186200578704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45960.186200578704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45960.186200578704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45960.186200578704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45960.186200578704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45960.186200578704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45960.186200578704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45960.186200578704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45960.186200578704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45960.186200578704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45960.186200578704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45960.186200578704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45960.186200578704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45960.186200578704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45960.186200578704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45960.186200578704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45960.186200578704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45960.186200578704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45960.186200578704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45960.186200578704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45960.186200578704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45960.186200578704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45960.186200578704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45960.186200578704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45960.186200578704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45960.186200578704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45960.186200578704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45960.186200578704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45960.186200578704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45960.186200578704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45960.186200578704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45960.186200578704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45960.186200578704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45960.186200578704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45960.186200578704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45960.186200578704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45960.186200578704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45960.186200578704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45960.186200578704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45960.186200578704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45960.186200578704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45960.186200578704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45960.186200578704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45960.186200578704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45960.186200578704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45960.186200578704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45960.186200578704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45960.186200578704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45960.186200578704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45960.186200578704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45960.186200578704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45960.186200578704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45960.186200578704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45960.186200578704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45960.186200578704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45960.186200578704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45960.186200578704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45960.186200578704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45960.186200578704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45960.186200578704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45960.186200578704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45960.186200578704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45960.186200578704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45960.186200578704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45960.186200578704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45960.186200578704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45960.186200578704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45960.186200578704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45960.186200578704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45960.186200578704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45960.186200578704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45960.186200578704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45960.186200578704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45960.186200578704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45960.186200578704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45960.186200578704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45960.186200578704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45960.186200578704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45960.186200578704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45960.186200578704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45960.186200578704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45960.186200578704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45960.186200578704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45960.186200578704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45960.186200578704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45960.186200578704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45960.186200578704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45960.186200578704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45960.186200578704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45960.186200578704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45960.186200578704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45960.186200578704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45960.186200578704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45960.186200578704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45960.186200578704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45960.186200578704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45960.186200578704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45960.186200578704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45960.186200578704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45960.186200578704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45960.186200578704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45960.186200578704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45960.186200578704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45960.186200578704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45960.186200578704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45960.186200578704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45960.186200578704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45960.186200578704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45960.186200578704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45960.186200578704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45960.186200578704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45960.186200578704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45960.186200578704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45960.186200578704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45960.186200578704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45960.186200578704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45960.186200578704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45960.186200578704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45960.186200578704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45960.186200578704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45960.186200578704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45960.186200578704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45960.186200578704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45960.186200578704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45960.186200578704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45960.186200578704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45960.186200578704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45960.186200578704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45960.186200578704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45960.186200578704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45960.186200578704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45960.186200578704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45960.186200578704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45960.186200578704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45960.186200578704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45960.186200578704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45960.186200578704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45960.186200578704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45960.186200578704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45960.186200578704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45960.186200578704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45960.186200578704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45960.186200578704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45960.186200578704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45960.186200578704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45960.186200578704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45960.186200578704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45960.186200578704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45960.186200578704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45960.186200578704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45960.186200578704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45960.186200578704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45960.186200578704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45960.186200578704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45960.186200578704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45960.186200578704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45960.186200578704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45960.186200578704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45960.186200578704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45960.186200578704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45960.186200578704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45960.186200578704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45960.186200578704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45960.186200578704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45960.186200578704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45960.186200578704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45960.186200578704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45960.186200578704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45960.186200578704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45960.186200578704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45960.186200578704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45960.186200578704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45960.186200578704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45960.186200578704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45960.186200578704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45960.186200578704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45960.186200578704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45960.186200578704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45960.186200578704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45960.186200578704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45960.186200578704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45960.186200578704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45960.186200578704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45960.186200578704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45960.186200578704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45960.186200578704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45960.186200578704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45960.186200578704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45960.186200578704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45960.186200578704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45960.186200578704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45960.186200578704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45960.186200578704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45960.186200578704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45960.186200578704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45960.186200578704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45960.186200578704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45960.186200578704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45960.186200578704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45960.186200578704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45960.186200578704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45960.186200578704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45960.186200578704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45960.186200578704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45960.186200578704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45960.186200578704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45960.186200578704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45960.186200578704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45960.186200578704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45960.186200578704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45960.186200578704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45960.186200578704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45960.186200578704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45960.186200578704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45960.186200578704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45960.186200578704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45960.186200578704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45960.186200578704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45960.186200578704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45960.186200578704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45960.186200578704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45960.186200578704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45960.186200578704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45960.186200578704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45960.186200578704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45960.186200578704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45960.186200578704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45960.186200578704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45960.186200578704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45960.186200578704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45960.186200578704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45960.186200578704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45960.186200578704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45960.186200578704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45960.186200578704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45960.186200578704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45960.186200578704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45960.186200578704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45960.186200578704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45960.186200578704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45960.186200578704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45960.186200578704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45960.186200578704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45960.186200578704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45960.186200578704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45960.186200578704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45960.186200578704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45960.186200578704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45960.186200578704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45960.186200578704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45960.186200578704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45960.186200578704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45960.186200578704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45960.186200578704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45960.186200578704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45960.186200578704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45960.186200578704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45960.186200578704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45960.186200578704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45960.186200578704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45960.186200578704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45960.186200578704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45960.186200578704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45960.186200578704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45960.186200578704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45960.186200578704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45960.186200578704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45960.186200578704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45960.186200578704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45960.186200578704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45960.186200578704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45960.186200578704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45960.186200578704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45960.186200578704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45960.186200578704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45960.186200578704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45960.186200578704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45960.186200578704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45960.186200578704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45960.186200578704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45960.186200578704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45960.186200578704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45960.186200578704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45960.186200578704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45960.186200578704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45960.186200578704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45960.186200578704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45960.186200578704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45960.186200578704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45960.186200578704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45960.186200578704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45960.186200578704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45960.186200578704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45960.186200578704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45960.186200578704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45960.186200578704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45960.186200578704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45960.186200578704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45960.186200578704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45960.186200578704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45960.186200578704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45960.186200578704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45960.186200578704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45960.186200578704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45960.186200578704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45960.186200578704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45960.186200578704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45960.186200578704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45960.186200578704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45960.186200578704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45960.186200578704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45960.186200578704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45960.186200578704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45960.186200578704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45960.186200578704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45960.186200578704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45960.186200578704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45960.186200578704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45960.186200578704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45960.186200578704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45960.186200578704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45960.186200578704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45960.186200578704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45960.186200578704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45960.186200578704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45960.186200578704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45960.186200578704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45960.186200578704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45960.186200578704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45960.186200578704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45960.186200578704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45960.186200578704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45960.186200578704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45960.186200578704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45960.186200578704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45960.186200578704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45960.186200578704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45960.186200578704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45960.186200578704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45960.186200578704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45960.186200578704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45960.186200578704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45960.186200578704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45960.186200578704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45960.186200578704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45960.186200578704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45960.186200578704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45960.186200578704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45960.186200578704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45960.186200578704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45960.186200578704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45960.186200578704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45960.186200578704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45960.186200578704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45960.186200578704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45960.186200578704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45960.186200578704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45960.186200578704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45960.186200578704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45960.186200578704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45960.186200578704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45960.186200578704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45960.186200578704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45960.186200578704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45960.186200578704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45960.186200578704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45960.186200578704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45960.186200578704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45960.186200578704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45960.186200578704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45960.186200578704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45960.186200578704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45960.186200578704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45960.186200578704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45960.186200578704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45960.186200578704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45960.186200578704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45960.186200578704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45960.186200578704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45960.186200578704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45960.186200578704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45960.186200578704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45960.186200578704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45960.186200578704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45960.186200578704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45960.186200578704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45960.186200578704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45960.186200578704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45960.186200578704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45960.186200578704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45960.186200578704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45960.186200578704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45960.186200578704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45960.186200578704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45960.186200578704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45960.186200578704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45960.186200578704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45960.186200578704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45960.186200578704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45960.186200578704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45960.186200578704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45960.186200578704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45960.186200578704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45960.186200578704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45960.186200578704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45960.186200578704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45960.186200578704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45960.186200578704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45960.186200578704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45960.186200578704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45960.186200578704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45960.186200578704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45960.186200578704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45960.186200578704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45960.186200578704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45960.186200578704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45960.186200578704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45960.186200578704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45960.186200578704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45960.186200578704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45960.186200578704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45960.186200578704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45960.186200578704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45960.186200578704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45960.186200578704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45960.186200578704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45960.186200578704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45960.186200578704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45960.186200578704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45960.186200578704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45960.186200578704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45960.186200578704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45960.186200578704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45960.186200578704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45960.186200578704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45960.186200578704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45960.186200578704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45960.186200578704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45960.186200578704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45960.186200578704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45960.186200578704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45960.186200578704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45960.186200578704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45960.186200578704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45960.186200578704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45960.186200578704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45960.186200578704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45960.186200578704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45960.186200578704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45960.186200578704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45960.186200578704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45960.186200578704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45960.186200578704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45960.186200578704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45960.186200578704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45960.186200578704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45960.186200578704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45960.186200578704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45960.186200578704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45960.186200578704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45960.186200578704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45960.186200578704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45960.186200578704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45960.186200578704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45960.186200578704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45960.186200578704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45960.186200578704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45960.186200578704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45960.186200578704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45960.186200578704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45960.186200578704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45960.186200578704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45960.186200578704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45960.186200578704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45960.186200578704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45960.186200578704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45960.186200578704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45960.186200578704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45960.186200578704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45960.186200578704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45960.186200578704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45960.186200578704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45960.186200578704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45960.186200578704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45960.186200578704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45960.186200578704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45960.186200578704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45960.186200578704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45960.186200578704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45960.186200578704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45960.186200578704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45960.186200578704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45960.186200578704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45960.186200578704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45960.186200578704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45960.186200578704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45960.186200578704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45960.186200578704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45960.186200578704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45960.186200578704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45960.186200578704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45960.186200578704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45960.186200578704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45960.186200578704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45960.186200578704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45960.186200578704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45960.186200578704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45960.186200578704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45960.186200578704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45960.186200578704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45960.186200578704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45960.186200578704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45960.186200578704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45960.186200578704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45960.186200578704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45960.186200578704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45960.186200578704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45960.186200578704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45960.186200578704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45960.186200578704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45960.186200578704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45960.186200578704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45960.186200578704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45960.186200578704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256.70548298610811</v>
      </c>
      <c r="H2" s="99">
        <v>45703.474768518521</v>
      </c>
      <c r="I2" s="99" t="str">
        <f>IFERROR(VLOOKUP(D2,DB!A:F,6,0),"")</f>
        <v>SCECO</v>
      </c>
      <c r="J2" s="99" t="str">
        <f>IFERROR(VLOOKUP(D2,DB!A:G,7,0),"")</f>
        <v>Dead</v>
      </c>
      <c r="K2" s="101" t="s">
        <v>39117</v>
      </c>
      <c r="L2" s="94" t="str">
        <f>IFERROR(VLOOKUP(D2,DB!A:I,9,0),"")</f>
        <v>Latis</v>
      </c>
    </row>
    <row r="3" spans="1:16" ht="15" customHeight="1">
      <c r="A3" s="119" t="s">
        <v>39118</v>
      </c>
      <c r="B3" s="119" t="str">
        <f>IFERROR(VLOOKUP(D3,DB!A:K,11,0),"")</f>
        <v>R4</v>
      </c>
      <c r="C3" s="120">
        <v>1</v>
      </c>
      <c r="D3" s="121" t="s">
        <v>37295</v>
      </c>
      <c r="E3" s="98" t="s">
        <v>39021</v>
      </c>
      <c r="F3" s="123">
        <v>45959.994444444441</v>
      </c>
      <c r="G3" s="124">
        <f ca="1">IFERROR(NOW()-F3,"")</f>
        <v>0.19175613426341442</v>
      </c>
      <c r="H3" s="123">
        <v>45959.98940972222</v>
      </c>
      <c r="I3" s="119" t="str">
        <f>IFERROR(VLOOKUP(D3,DB!A:F,6,0),"")</f>
        <v>Generator-SG</v>
      </c>
      <c r="J3" s="119" t="str">
        <f>IFERROR(VLOOKUP(D3,DB!A:G,7,0),"")</f>
        <v>Dead</v>
      </c>
      <c r="K3" s="125" t="s">
        <v>39119</v>
      </c>
      <c r="L3" s="121" t="str">
        <f>IFERROR(VLOOKUP(D3,DB!A:I,9,0),"")</f>
        <v>Latis</v>
      </c>
    </row>
    <row r="4" spans="1:16" ht="15" customHeight="1">
      <c r="A4" s="119" t="s">
        <v>39120</v>
      </c>
      <c r="B4" s="119" t="str">
        <f>IFERROR(VLOOKUP(D4,DB!A:K,11,0),"")</f>
        <v>R4</v>
      </c>
      <c r="C4" s="120">
        <v>3</v>
      </c>
      <c r="D4" s="94" t="s">
        <v>35668</v>
      </c>
      <c r="E4" s="98" t="s">
        <v>39021</v>
      </c>
      <c r="F4" s="123">
        <v>45960.165972222225</v>
      </c>
      <c r="G4" s="124">
        <f ca="1">IFERROR(NOW()-F4,"")</f>
        <v>2.0228356479492504E-2</v>
      </c>
      <c r="H4" s="123">
        <v>45960.148935185185</v>
      </c>
      <c r="I4" s="119" t="str">
        <f>IFERROR(VLOOKUP(D4,DB!A:F,6,0),"")</f>
        <v>Generator-SG</v>
      </c>
      <c r="J4" s="119" t="str">
        <f>IFERROR(VLOOKUP(D4,DB!A:G,7,0),"")</f>
        <v>Vandalized</v>
      </c>
      <c r="K4" s="125" t="s">
        <v>39121</v>
      </c>
      <c r="L4" s="121" t="str">
        <f>IFERROR(VLOOKUP(D4,DB!A:I,9,0),"")</f>
        <v>Latis</v>
      </c>
    </row>
    <row r="5" spans="1:16" ht="15" customHeight="1">
      <c r="A5" s="119"/>
      <c r="B5" s="119" t="str">
        <f>IFERROR(VLOOKUP(D5,DB!A:K,11,0),"")</f>
        <v/>
      </c>
      <c r="C5" s="120"/>
      <c r="D5" s="94"/>
      <c r="E5" s="98"/>
      <c r="F5" s="123"/>
      <c r="G5" s="124">
        <f ca="1">IFERROR(NOW()-F5,"")</f>
        <v>45960.186200578704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45960.186200578704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45960.186200578704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45960.186200578704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45960.186200578704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45960.186200578704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45960.186200578704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45960.186200578704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45960.186200578704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45960.186200578704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45960.186200578704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45960.186200578704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45960.186200578704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45960.186200578704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45960.186200578704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45960.186200578704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45960.186200578704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45960.186200578704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45960.186200578704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45960.186200578704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45960.186200578704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45960.186200578704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45960.186200578704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45960.186200578704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45960.186200578704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45960.186200578704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45960.186200578704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45960.186200578704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45960.186200578704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45960.186200578704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45960.186200578704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45960.186200578704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45960.186200578704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45960.186200578704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45960.186200578704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45960.186200578704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45960.186200578704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45960.186200578704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45960.186200578704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45960.186200578704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45960.186200578704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45960.186200578704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45960.186200578704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45960.186200578704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45960.186200578704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45960.186200578704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45960.186200578704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45960.186200578704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45960.186200578704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45960.186200578704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45960.186200578704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45960.186200578704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45960.186200578704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45960.186200578704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45960.186200578704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45960.186200578704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45960.186200578704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45960.186200578704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45960.186200578704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45960.186200578704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45960.186200578704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45960.186200578704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45960.186200578704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45960.186200578704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45960.186200578704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45960.186200578704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45960.186200578704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45960.186200578704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45960.186200578704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45960.186200578704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45960.186200578704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45960.186200578704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45960.186200578704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45960.186200578704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45960.186200578704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45960.186200578704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45960.186200578704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45960.186200578704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45960.186200578704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45960.186200578704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45960.186200578704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45960.186200578704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45960.186200578704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45960.186200578704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45960.186200578704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45960.186200578704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45960.186200578704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45960.186200578704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45960.186200578704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45960.186200578704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45960.186200578704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45960.186200578704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45960.186200578704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45960.186200578704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45960.186200578704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45960.186200578704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45960.186200578704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45960.186200578704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45960.186200578704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45960.186200578704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45960.186200578704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45960.186200578704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45960.186200578704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45960.186200578704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45960.186200578704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45960.186200578704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45960.186200578704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45960.186200578704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45960.186200578704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45960.186200578704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45960.186200578704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45960.186200578704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45960.186200578704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45960.186200578704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45960.186200578704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45960.186200578704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45960.186200578704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45960.186200578704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45960.186200578704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45960.186200578704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45960.186200578704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45960.186200578704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45960.186200578704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45960.186200578704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45960.186200578704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45960.186200578704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45960.186200578704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45960.186200578704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45960.186200578704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45960.186200578704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45960.186200578704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45960.186200578704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45960.186200578704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45960.186200578704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45960.186200578704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45960.186200578704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45960.186200578704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45960.186200578704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45960.186200578704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45960.186200578704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45960.186200578704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45960.186200578704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45960.186200578704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45960.186200578704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45960.186200578704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45960.186200578704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45960.186200578704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45960.186200578704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45960.186200578704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45960.186200578704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45960.186200578704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45960.186200578704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45960.186200578704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45960.186200578704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45960.186200578704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45960.186200578704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68.354140393515991</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39105</v>
      </c>
      <c r="F3" s="38">
        <v>45926.188877314817</v>
      </c>
      <c r="G3" s="144">
        <f t="shared" ref="G3" ca="1" si="0">IFERROR(NOW()-F3,"")</f>
        <v>33.997323263887665</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39105</v>
      </c>
      <c r="F4" s="153">
        <v>45948.661111111112</v>
      </c>
      <c r="G4" s="154">
        <f ca="1">IFERROR(NOW()-F4,"")</f>
        <v>11.525089467591897</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45960.186200578704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45960.186200578704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45960.186200578704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45960.186200578704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45960.186200578704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45960.186200578704</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45960.186200578704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45960.186200578704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45960.186200578704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45960.186200578704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45960.186200578704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45960.186200578704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45960.186200578704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45960.186200578704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45960.186200578704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45960.186200578704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45960.186200578704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45960.186200578704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45960.186200578704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45960.186200578704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45960.186200578704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45960.186200578704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45960.186200578704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45960.186200578704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45960.186200578704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45960.186200578704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45960.186200578704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45960.186200578704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45960.186200578704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45960.186200578704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45960.186200578704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45960.186200578704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45960.186200578704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45960.186200578704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45960.186200578704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45960.186200578704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45960.186200578704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45960.186200578704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45960.186200578704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45960.186200578704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45960.186200578704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45960.186200578704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45960.186200578704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45960.186200578704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45960.186200578704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45960.186200578704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45960.186200578704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45960.186200578704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45960.186200578704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45960.186200578704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45960.186200578704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45960.186200578704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45960.186200578704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45960.186200578704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45960.186200578704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45960.186200578704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45960.186200578704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45960.186200578704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45960.186200578704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45960.186200578704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45960.186200578704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45960.186200578704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45960.186200578704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45960.186200578704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45960.186200578704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45960.186200578704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45960.186200578704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45960.186200578704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45960.186200578704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45960.186200578704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45960.186200578704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45960.186200578704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45960.186200578704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45960.186200578704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45960.186200578704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45960.186200578704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45960.186200578704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45960.186200578704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45960.186200578704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45960.186200578704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45960.186200578704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45960.186200578704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45960.186200578704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45960.186200578704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45960.186200578704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45960.186200578704</v>
      </c>
      <c r="H90" s="153"/>
      <c r="I90" s="152" t="str">
        <f>IFERROR(VLOOKUP(D90,DB!A:F,6,0),"")</f>
        <v/>
      </c>
      <c r="J90" s="152" t="str">
        <f>IFERROR(VLOOKUP(D90,DB!A:G,7,0),"")</f>
        <v/>
      </c>
      <c r="K90" s="152"/>
      <c r="L90" s="152" t="str">
        <f>IFERROR(VLOOKUP(D90,DB!A:I,9,0),"")</f>
        <v/>
      </c>
    </row>
    <row r="91" spans="1:12" ht="15">
      <c r="A91" s="158"/>
      <c r="B91" s="158" t="str">
        <f>IFERROR(VLOOKUP(D91,DB!A:K,11,0),"")</f>
        <v/>
      </c>
      <c r="C91" s="158"/>
      <c r="D91" s="158"/>
      <c r="E91" s="158"/>
      <c r="F91" s="159"/>
      <c r="G91" s="160">
        <f ca="1">IFERROR(NOW()-F91,"")</f>
        <v>45960.186200578704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45960.186200578704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45960.186200578704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45960.186200578704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45960.186200578704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45960.186200578704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45960.186200578704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45960.186200578704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45960.186200578704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45960.186200578704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45960.186200578704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45960.186200578704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45960.186200578704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45960.186200578704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45960.186200578704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45960.186200578704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45960.186200578704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45960.186200578704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45960.186200578704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45960.186200578704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45960.186200578704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45960.186200578704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45960.186200578704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45960.186200578704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45960.186200578704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45960.186200578704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45960.186200578704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45960.186200578704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45960.186200578704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45960.186200578704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45960.186200578704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45960.186200578704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45960.186200578704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45960.186200578704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45960.186200578704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45960.186200578704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45960.186200578704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45960.186200578704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45960.186200578704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45960.186200578704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45960.186200578704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45960.186200578704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45960.186200578704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45960.186200578704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45960.186200578704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45960.186200578704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45960.186200578704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45960.186200578704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45960.186200578704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45960.186200578704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45960.186200578704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45960.186200578704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45960.186200578704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45960.186200578704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45960.186200578704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45960.186200578704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45960.186200578704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45960.186200578704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45960.186200578704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45960.186200578704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45960.186200578704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45960.186200578704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45960.186200578704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45960.186200578704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45960.186200578704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45960.186200578704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45960.186200578704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45960.186200578704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45960.186200578704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45960.186200578704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45960.186200578704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45960.186200578704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45960.186200578704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45960.186200578704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45960.186200578704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45960.186200578704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45960.186200578704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45960.186200578704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45960.186200578704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45960.186200578704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45960.186200578704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45960.186200578704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45960.186200578704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45960.186200578704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45960.186200578704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45960.186200578704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45960.186200578704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45960.186200578704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45960.186200578704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45960.186200578704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45960.186200578704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45960.186200578704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45960.186200578704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45960.186200578704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45960.186200578704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45960.186200578704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45960.186200578704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45960.186200578704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45960.186200578704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45960.186200578704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45960.186200578704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45960.186200578704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45960.186200578704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45960.186200578704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45960.186200578704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45960.186200578704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45960.186200578704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45960.186200578704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45960.186200578704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45960.186200578704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45960.186200578704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45960.186200578704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45960.186200578704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45960.186200578704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45960.186200578704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45960.186200578704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45960.186200578704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45960.186200578704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45960.186200578704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45960.186200578704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45960.186200578704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45960.186200578704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45960.186200578704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45960.186200578704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45960.186200578704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45960.186200578704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45960.186200578704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45960.186200578704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45960.186200578704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45960.186200578704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45960.186200578704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45960.186200578704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45960.186200578704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45960.186200578704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45960.186200578704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45960.186200578704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45960.186200578704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45960.186200578704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45960.186200578704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45960.186200578704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45960.186200578704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45960.186200578704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45960.186200578704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45960.186200578704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45960.186200578704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45960.186200578704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45960.186200578704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45960.186200578704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45960.186200578704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45960.186200578704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45960.186200578704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45960.186200578704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45960.186200578704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45960.186200578704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45960.186200578704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45960.186200578704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45960.186200578704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45960.186200578704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45960.186200578704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45960.186200578704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45960.186200578704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45960.186200578704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45960.186200578704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45960.186200578704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45960.186200578704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45960.186200578704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45960.186200578704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45960.186200578704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45960.186200578704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45960.186200578704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45960.186200578704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45960.186200578704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45960.186200578704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45960.186200578704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45960.186200578704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45960.186200578704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45960.186200578704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45960.186200578704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45960.186200578704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45960.186200578704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45960.186200578704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45960.186200578704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45960.186200578704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45960.186200578704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45960.186200578704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45960.186200578704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45960.186200578704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45960.186200578704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45960.186200578704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45960.186200578704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45960.186200578704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45960.186200578704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45960.186200578704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45960.186200578704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45960.186200578704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45960.186200578704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45960.186200578704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45960.186200578704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45960.186200578704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45960.186200578704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45960.186200578704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45960.186200578704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45960.186200578704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45960.186200578704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45960.186200578704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45960.186200578704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45960.186200578704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45960.186200578704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45960.186200578704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45960.186200578704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45960.186200578704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45960.186200578704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45960.186200578704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45960.186200578704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45960.186200578704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45960.186200578704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45960.186200578704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45960.186200578704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45960.186200578704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45960.186200578704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45960.186200578704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45960.186200578704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45960.186200578704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45960.186200578704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45960.186200578704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45960.186200578704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45960.186200578704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45960.186200578704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45960.186200578704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45960.186200578704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45960.186200578704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45960.186200578704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45960.186200578704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45960.186200578704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45960.186200578704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45960.186200578704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45960.186200578704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45960.186200578704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45960.186200578704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45960.186200578704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45960.186200578704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45960.186200578704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45960.186200578704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45960.186200578704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45960.186200578704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45960.186200578704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45960.186200578704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45960.186200578704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45960.186200578704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45960.186200578704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45960.186200578704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45960.186200578704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45960.186200578704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45960.186200578704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45960.186200578704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45960.186200578704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45960.186200578704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45960.186200578704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45960.186200578704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45960.186200578704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45960.186200578704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45960.186200578704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45960.186200578704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45960.186200578704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45960.186200578704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45960.186200578704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45960.186200578704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45960.186200578704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45960.186200578704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45960.186200578704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45960.186200578704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45960.186200578704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45960.186200578704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45960.186200578704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45960.186200578704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45960.186200578704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45960.186200578704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45960.186200578704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45960.186200578704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45960.186200578704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45960.186200578704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45960.186200578704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45960.186200578704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45960.186200578704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45960.186200578704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45960.186200578704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45960.186200578704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45960.186200578704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45960.186200578704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45960.186200578704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45960.186200578704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45960.186200578704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45960.186200578704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45960.186200578704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45960.186200578704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45960.186200578704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45960.186200578704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45960.186200578704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45960.186200578704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45960.186200578704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45960.186200578704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45960.186200578704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45960.186200578704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45960.186200578704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45960.186200578704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45960.186200578704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45960.186200578704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45960.186200578704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45960.186200578704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45960.186200578704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45960.186200578704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45960.186200578704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45960.186200578704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45960.186200578704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45960.186200578704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45960.186200578704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45960.186200578704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45960.186200578704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45960.186200578704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45960.186200578704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45960.186200578704</v>
      </c>
      <c r="H411" s="159"/>
      <c r="I411" s="158" t="str">
        <f>IFERROR(VLOOKUP(D411,DB!A:F,6,0),"")</f>
        <v/>
      </c>
      <c r="J411" s="158" t="str">
        <f>IFERROR(VLOOKUP(D411,DB!A:G,7,0),"")</f>
        <v/>
      </c>
      <c r="K411" s="158"/>
      <c r="L411" s="158" t="str">
        <f>IFERROR(VLOOKUP(D411,DB!A:I,9,0),"")</f>
        <v/>
      </c>
    </row>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21" ht="15"/>
    <row r="522" ht="15"/>
    <row r="524" ht="15"/>
    <row r="525" ht="15"/>
    <row r="526" ht="15"/>
    <row r="527" ht="15"/>
    <row r="529" ht="15"/>
    <row r="530" ht="15"/>
    <row r="537" ht="15"/>
    <row r="538" ht="15"/>
    <row r="539" ht="15"/>
    <row r="540" ht="15"/>
    <row r="541" ht="15"/>
    <row r="542" ht="15"/>
    <row r="545" ht="15"/>
    <row r="546" ht="15"/>
    <row r="547" ht="15"/>
    <row r="548" ht="15"/>
    <row r="549" ht="15"/>
    <row r="550" ht="15"/>
    <row r="551" ht="15"/>
    <row r="552" ht="15"/>
    <row r="553" ht="15"/>
    <row r="554" ht="15"/>
    <row r="555" ht="15"/>
    <row r="556"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2" ht="15"/>
    <row r="613" ht="15"/>
    <row r="650" ht="15"/>
    <row r="651" ht="15"/>
    <row r="652" ht="15"/>
    <row r="653" ht="15"/>
    <row r="654" ht="15"/>
    <row r="655" ht="15"/>
    <row r="656" ht="15"/>
    <row r="657" ht="15"/>
    <row r="658" ht="15"/>
    <row r="659"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949" ht="15"/>
    <row r="950" ht="15"/>
    <row r="951" ht="15"/>
    <row r="952" ht="15"/>
    <row r="953" ht="15"/>
    <row r="954" ht="15"/>
    <row r="960" ht="15"/>
    <row r="961" ht="15"/>
    <row r="962" ht="15"/>
    <row r="963" ht="15"/>
    <row r="964" ht="15"/>
    <row r="965" ht="15"/>
    <row r="966"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7" ht="15"/>
    <row r="1018" ht="15"/>
    <row r="1024" ht="15"/>
    <row r="1025" ht="15"/>
    <row r="1027" ht="15"/>
    <row r="1028" ht="15"/>
    <row r="1029" ht="15"/>
    <row r="1030" ht="15"/>
    <row r="1031" ht="15"/>
    <row r="1032" ht="15"/>
    <row r="1033"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6" ht="15"/>
    <row r="1107" ht="15"/>
    <row r="1108" ht="15"/>
    <row r="1109" ht="15"/>
    <row r="1110" ht="15"/>
    <row r="1111" ht="15"/>
    <row r="1112"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72" ht="15"/>
    <row r="1173" ht="15"/>
    <row r="1176" ht="15"/>
    <row r="1177" ht="15"/>
    <row r="1178" ht="15"/>
    <row r="1179" ht="15"/>
    <row r="1180" ht="15"/>
    <row r="1181" ht="15"/>
    <row r="1182" ht="15"/>
    <row r="1183" ht="15"/>
    <row r="1186" ht="15"/>
    <row r="1187" ht="15"/>
    <row r="1188" ht="15"/>
    <row r="1189" ht="15"/>
    <row r="1190" ht="15"/>
    <row r="1191" ht="15"/>
    <row r="1192" ht="15"/>
    <row r="1193" ht="15"/>
    <row r="1194" ht="15"/>
    <row r="1195" ht="15"/>
    <row r="1196" ht="15"/>
    <row r="1197" ht="15"/>
    <row r="1199" ht="15"/>
    <row r="1200" ht="15"/>
    <row r="1201" ht="15"/>
    <row r="1204" ht="15"/>
    <row r="1206" ht="15"/>
    <row r="1208" ht="15"/>
    <row r="1211" ht="15"/>
    <row r="1212" ht="15"/>
    <row r="1213" ht="15"/>
    <row r="1215" ht="15"/>
    <row r="1217" ht="15"/>
    <row r="1218" ht="15"/>
    <row r="1219" ht="15"/>
    <row r="1220" ht="15"/>
    <row r="1221" ht="15"/>
    <row r="1223" ht="15"/>
    <row r="1224" ht="15"/>
    <row r="1225" ht="15"/>
    <row r="1226" ht="15"/>
    <row r="1228" ht="15"/>
    <row r="1230" ht="15"/>
    <row r="1231" ht="15"/>
    <row r="1233" ht="15"/>
    <row r="1234" ht="15"/>
    <row r="1235" ht="15"/>
    <row r="1236" ht="15"/>
    <row r="1238" ht="15"/>
    <row r="1240" ht="15"/>
    <row r="1241" ht="15"/>
    <row r="1242" ht="15"/>
    <row r="1243" ht="15"/>
    <row r="1245" ht="15"/>
    <row r="1246" ht="15"/>
    <row r="1247" ht="15"/>
    <row r="1248" ht="15"/>
    <row r="1249" ht="15"/>
    <row r="1250" ht="15"/>
    <row r="1251" ht="15"/>
    <row r="1254" ht="15"/>
    <row r="1256" ht="15"/>
    <row r="1257" ht="15"/>
    <row r="1258" ht="15"/>
    <row r="1259" ht="15"/>
    <row r="1260" ht="15"/>
    <row r="1261" ht="15"/>
    <row r="1262" ht="15"/>
    <row r="1263" ht="15"/>
    <row r="1266" ht="15"/>
    <row r="1267" ht="15"/>
    <row r="1269" ht="15"/>
    <row r="1271" ht="15"/>
    <row r="1272" ht="15"/>
    <row r="1273" ht="15"/>
    <row r="1274" ht="15"/>
    <row r="1275" ht="15"/>
    <row r="1279" ht="15"/>
    <row r="1280" ht="15"/>
    <row r="1282" ht="15"/>
    <row r="1283" ht="15"/>
    <row r="1286" ht="15"/>
    <row r="1287" ht="15"/>
    <row r="1291" ht="15"/>
    <row r="1298" ht="15"/>
  </sheetData>
  <dataValidations count="2">
    <dataValidation allowBlank="1" showInputMessage="1" showErrorMessage="1" sqref="E1" xr:uid="{920C6338-E771-4DAE-8C89-92A9093EA4DE}"/>
    <dataValidation type="list" allowBlank="1" showInputMessage="1" showErrorMessage="1" sqref="E2:E41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45960.186200578704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45960.186200578704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45960.186200578704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45960.186200578704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45960.186200578704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45960.186200578704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45960.186200578704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45960.186200578704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45960.186200578704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45960.186200578704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45960.186200578704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45960.186200578704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45960.186200578704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45960.186200578704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45960.186200578704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45960.186200578704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45960.186200578704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45960.186200578704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45960.186200578704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45960.186200578704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45960.186200578704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45960.186200578704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45960.186200578704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45960.186200578704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45960.186200578704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45960.186200578704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45960.186200578704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45960.186200578704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45960.186200578704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45960.186200578704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45960.186200578704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45960.186200578704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45960.186200578704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45960.186200578704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45960.186200578704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45960.186200578704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45960.186200578704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45960.186200578704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45960.186200578704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45960.186200578704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45960.186200578704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45960.186200578704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45960.186200578704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45960.186200578704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45960.186200578704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45960.186200578704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45960.186200578704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45960.186200578704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45960.186200578704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45960.186200578704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45960.186200578704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45960.186200578704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45960.186200578704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45960.186200578704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45960.186200578704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45960.186200578704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45960.186200578704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45960.186200578704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45960.186200578704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45960.186200578704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45960.186200578704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45960.186200578704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2025-10-30T01:29:26Z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