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526" documentId="13_ncr:1_{F6CB121F-512D-4AA6-A0C1-0FB36C537598}" xr6:coauthVersionLast="47" xr6:coauthVersionMax="47" xr10:uidLastSave="{7B1C72AE-E85B-4418-89D4-F1B8807E830B}"/>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G5" i="5"/>
  <c r="I5" i="5"/>
  <c r="J5" i="5"/>
  <c r="L5" i="5"/>
  <c r="L7" i="1"/>
  <c r="J7" i="1"/>
  <c r="I7" i="1"/>
  <c r="B7"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6" i="5"/>
  <c r="B7" i="5"/>
  <c r="B8" i="5"/>
  <c r="B9" i="5"/>
  <c r="B10" i="5"/>
  <c r="B11" i="5"/>
  <c r="B12" i="5"/>
  <c r="B13" i="5"/>
  <c r="B14" i="5"/>
  <c r="B15" i="5"/>
  <c r="B16" i="5"/>
  <c r="B17" i="5"/>
  <c r="B18" i="5"/>
  <c r="B19" i="5"/>
  <c r="B20" i="5"/>
  <c r="B21" i="5"/>
  <c r="B22" i="5"/>
  <c r="B23" i="5"/>
  <c r="B24" i="5"/>
  <c r="B25" i="5"/>
  <c r="B26" i="5"/>
  <c r="B27" i="5"/>
  <c r="B28" i="5"/>
  <c r="B29" i="5"/>
  <c r="B30" i="5"/>
  <c r="B31" i="5"/>
  <c r="B32" i="5"/>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 i="5"/>
  <c r="G4" i="5"/>
  <c r="I4" i="5"/>
  <c r="J4" i="5"/>
  <c r="L4" i="5"/>
  <c r="L3" i="1"/>
  <c r="L4" i="1"/>
  <c r="L5" i="1"/>
  <c r="L6" i="1"/>
  <c r="L8" i="1"/>
  <c r="L9" i="1"/>
  <c r="L10" i="1"/>
  <c r="L11" i="1"/>
  <c r="L12" i="1"/>
  <c r="L13" i="1"/>
  <c r="J3" i="1"/>
  <c r="J4" i="1"/>
  <c r="J5" i="1"/>
  <c r="J6" i="1"/>
  <c r="J8" i="1"/>
  <c r="J9" i="1"/>
  <c r="J10" i="1"/>
  <c r="J11" i="1"/>
  <c r="J12" i="1"/>
  <c r="J13" i="1"/>
  <c r="I3" i="1"/>
  <c r="I4" i="1"/>
  <c r="I5" i="1"/>
  <c r="I6" i="1"/>
  <c r="I8" i="1"/>
  <c r="I9" i="1"/>
  <c r="I10" i="1"/>
  <c r="I11" i="1"/>
  <c r="I12" i="1"/>
  <c r="I13" i="1"/>
  <c r="G3" i="1"/>
  <c r="G4" i="1"/>
  <c r="G5" i="1"/>
  <c r="G6" i="1"/>
  <c r="G7" i="1"/>
  <c r="G8" i="1"/>
  <c r="G9" i="1"/>
  <c r="G10" i="1"/>
  <c r="G11" i="1"/>
  <c r="G12" i="1"/>
  <c r="G13" i="1"/>
  <c r="B3" i="1"/>
  <c r="B4" i="1"/>
  <c r="B5" i="1"/>
  <c r="B6" i="1"/>
  <c r="B8" i="1"/>
  <c r="B9" i="1"/>
  <c r="B10" i="1"/>
  <c r="B11" i="1"/>
  <c r="B12" i="1"/>
  <c r="B1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<sst xmlns="http://schemas.openxmlformats.org/spreadsheetml/2006/main" count="180285" uniqueCount="39127">
  <si>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</si>
  <si>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</si>
  <si>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</si>
  <si>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</si>
  <si>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</si>
  <si>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</si>
  <si>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</si>
  <si>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</si>
  <si>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</si>
  <si>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</si>
  <si>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</si>
  <si>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</si>
  <si>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</si>
  <si>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</si>
  <si>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</si>
  <si>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</si>
  <si>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</si>
  <si>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</si>
  <si>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</si>
  <si>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</si>
  <si>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</si>
  <si>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</si>
  <si>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</si>
  <si>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</si>
  <si>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</si>
  <si>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</si>
  <si>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</si>
  <si>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</si>
  <si>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</si>
  <si>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</si>
  <si>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</si>
  <si>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</si>
  <si>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</si>
  <si>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</si>
  <si>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</si>
  <si>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</si>
  <si>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</si>
  <si>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</si>
  <si>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</si>
  <si>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</si>
  <si>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</si>
  <si>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</si>
  <si>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</si>
  <si>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</si>
  <si>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</si>
  <si>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</si>
  <si>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</si>
  <si>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</si>
  <si>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</si>
  <si>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</si>
  <si>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</si>
  <si>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</si>
  <si>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</si>
  <si>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</si>
  <si>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</si>
  <si>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</si>
  <si>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</si>
  <si>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</si>
  <si>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</si>
  <si>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</si>
  <si>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</si>
  <si>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</si>
  <si>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</si>
  <si>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</si>
  <si>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</si>
  <si>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</si>
  <si>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</si>
  <si>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</si>
  <si>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</si>
  <si>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</si>
  <si>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</si>
  <si>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</si>
  <si>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</si>
  <si>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</si>
  <si>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</si>
  <si>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</si>
  <si>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</si>
  <si>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</si>
  <si>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</si>
  <si>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</si>
  <si>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</si>
  <si>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</si>
  <si>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</si>
  <si>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</si>
  <si>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</si>
  <si>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</si>
  <si>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</si>
  <si>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</si>
  <si>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</si>
  <si>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</si>
  <si>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</si>
  <si>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</si>
  <si>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</si>
  <si>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</si>
  <si>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</si>
  <si>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</si>
  <si>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</si>
  <si>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</si>
  <si>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</si>
  <si>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</si>
  <si>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</si>
  <si>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</si>
  <si>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</si>
  <si>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</si>
  <si>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</si>
  <si>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</si>
  <si>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</si>
  <si>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</si>
  <si>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</si>
  <si>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</si>
  <si>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</si>
  <si>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</si>
  <si>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</si>
  <si>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</si>
  <si>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</si>
  <si>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</si>
  <si>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</si>
  <si>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</si>
  <si>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</si>
  <si>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</si>
  <si>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</si>
  <si>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</si>
  <si>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</si>
  <si>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</si>
  <si>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</si>
  <si>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</si>
  <si>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</si>
  <si>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</si>
  <si>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</si>
  <si>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</si>
  <si>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</si>
  <si>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</si>
  <si>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</si>
  <si>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</si>
  <si>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</si>
  <si>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</si>
  <si>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</si>
  <si>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</si>
  <si>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</si>
  <si>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</si>
  <si>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</si>
  <si>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</si>
  <si>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</si>
  <si>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</si>
  <si>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</si>
  <si>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</si>
  <si>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</si>
  <si>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</si>
  <si>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</si>
  <si>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</si>
  <si>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</si>
  <si>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</si>
  <si>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</si>
  <si>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</si>
  <si>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</si>
  <si>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</si>
  <si>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</si>
  <si>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</si>
  <si>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</si>
  <si>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</si>
  <si>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</si>
  <si>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</si>
  <si>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</si>
  <si>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</si>
  <si>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</si>
  <si>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</si>
  <si>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</si>
  <si>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</si>
  <si>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</si>
  <si>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</si>
  <si>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</si>
  <si>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</si>
  <si>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</si>
  <si>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</si>
  <si>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</si>
  <si>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</si>
  <si>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</si>
  <si>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</si>
  <si>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</si>
  <si>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</si>
  <si>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</si>
  <si>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</si>
  <si>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</si>
  <si>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</si>
  <si>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</si>
  <si>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</si>
  <si>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</si>
  <si>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</si>
  <si>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</si>
  <si>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</si>
  <si>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</si>
  <si>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</si>
  <si>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</si>
  <si>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</si>
  <si>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</si>
  <si>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</si>
  <si>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</si>
  <si>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</si>
  <si>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</si>
  <si>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</si>
  <si>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</si>
  <si>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</si>
  <si>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</si>
  <si>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</si>
  <si>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</si>
  <si>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</si>
  <si>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</si>
  <si>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</si>
  <si>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</si>
  <si>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</si>
  <si>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</si>
  <si>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</si>
  <si>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</si>
  <si>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</si>
  <si>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</si>
  <si>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</si>
  <si>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</si>
  <si>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</si>
  <si>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</si>
  <si>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</si>
  <si>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</si>
  <si>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</si>
  <si>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</si>
  <si>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</si>
  <si>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</si>
  <si>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</si>
  <si>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</si>
  <si>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</si>
  <si>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</si>
  <si>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</si>
  <si>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</si>
  <si>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</si>
  <si>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</si>
  <si>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</si>
  <si>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</si>
  <si>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</si>
  <si>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</si>
  <si>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</si>
  <si>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</si>
  <si>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</si>
  <si>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</si>
  <si>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</si>
  <si>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</si>
  <si>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</si>
  <si>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</si>
  <si>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</si>
  <si>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</si>
  <si>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</si>
  <si>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</si>
  <si>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</si>
  <si>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</si>
  <si>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</si>
  <si>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</si>
  <si>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</si>
  <si>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</si>
  <si>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</si>
  <si>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</si>
  <si>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</si>
  <si>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</si>
  <si>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</si>
  <si>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</si>
  <si>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</si>
  <si>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</si>
  <si>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</si>
  <si>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</si>
  <si>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</si>
  <si>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</si>
  <si>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</si>
  <si>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</si>
  <si>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</si>
  <si>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</si>
  <si>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</si>
  <si>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</si>
  <si>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</si>
  <si>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</si>
  <si>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</si>
  <si>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</si>
  <si>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</si>
  <si>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</si>
  <si>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</si>
  <si>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</si>
  <si>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</si>
  <si>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</si>
  <si>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</si>
  <si>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</si>
  <si>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</si>
  <si>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</si>
  <si>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</si>
  <si>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</si>
  <si>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</si>
  <si>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</si>
  <si>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</si>
  <si>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</si>
  <si>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</si>
  <si>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</si>
  <si>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</si>
  <si>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</si>
  <si>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</si>
  <si>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</si>
  <si>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</si>
  <si>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</si>
  <si>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</si>
  <si>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</si>
  <si>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</si>
  <si>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</si>
  <si>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</si>
  <si>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</si>
  <si>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</si>
  <si>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</si>
  <si>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</si>
  <si>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</si>
  <si>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</si>
  <si>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</si>
  <si>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</si>
  <si>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</si>
  <si>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</si>
  <si>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</si>
  <si>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</si>
  <si>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</si>
  <si>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</si>
  <si>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</si>
  <si>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</si>
  <si>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</si>
  <si>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</si>
  <si>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</si>
  <si>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</si>
  <si>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</si>
  <si>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</si>
  <si>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</si>
  <si>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</si>
  <si>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</si>
  <si>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</si>
  <si>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</si>
  <si>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</si>
  <si>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</si>
  <si>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</si>
  <si>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</si>
  <si>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</si>
  <si>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</si>
  <si>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</si>
  <si>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</si>
  <si>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</si>
  <si>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</si>
  <si>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</si>
  <si>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</si>
  <si>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</si>
  <si>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</si>
  <si>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</si>
  <si>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</si>
  <si>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</si>
  <si>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</si>
  <si>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</si>
  <si>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</si>
  <si>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</si>
  <si>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</si>
  <si>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</si>
  <si>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</si>
  <si>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</si>
  <si>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</si>
  <si>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</si>
  <si>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</si>
  <si>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</si>
  <si>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</si>
  <si>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</si>
  <si>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</si>
  <si>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</si>
  <si>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</si>
  <si>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</si>
  <si>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</si>
  <si>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</si>
  <si>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</si>
  <si>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</si>
  <si>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</si>
  <si>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</si>
  <si>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</si>
  <si>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</si>
  <si>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</si>
  <si>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</si>
  <si>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</si>
  <si>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</si>
  <si>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</si>
  <si>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</si>
  <si>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</si>
  <si>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</si>
  <si>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</si>
  <si>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</si>
  <si>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</si>
  <si>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</si>
  <si>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</si>
  <si>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</si>
  <si>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</si>
  <si>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</si>
  <si>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</si>
  <si>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</si>
  <si>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</si>
  <si>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</si>
  <si>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</si>
  <si>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</si>
  <si>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</si>
  <si>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</si>
  <si>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</si>
  <si>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</si>
  <si>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</si>
  <si>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</si>
  <si>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</si>
  <si>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</si>
  <si>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</si>
  <si>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</si>
  <si>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</si>
  <si>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</si>
  <si>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</si>
  <si>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</si>
  <si>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</si>
  <si>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</si>
  <si>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</si>
  <si>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</si>
  <si>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</si>
  <si>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</si>
  <si>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</si>
  <si>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</si>
  <si>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</si>
  <si>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</si>
  <si>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</si>
  <si>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</si>
  <si>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</si>
  <si>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</si>
  <si>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</si>
  <si>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</si>
  <si>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</si>
  <si>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</si>
  <si>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</si>
  <si>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</si>
  <si>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</si>
  <si>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</si>
  <si>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</si>
  <si>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</si>
  <si>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</si>
  <si>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</si>
  <si>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</si>
  <si>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</si>
  <si>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</si>
  <si>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</si>
  <si>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</si>
  <si>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</si>
  <si>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</si>
  <si>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</si>
  <si>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</si>
  <si>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</si>
  <si>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</si>
  <si>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</si>
  <si>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</si>
  <si>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</si>
  <si>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</si>
  <si>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</si>
  <si>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</si>
  <si>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</si>
  <si>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</si>
  <si>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</si>
  <si>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</si>
  <si>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</si>
  <si>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</si>
  <si>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</si>
  <si>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</si>
  <si>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</si>
  <si>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</si>
  <si>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</si>
  <si>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</si>
  <si>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</si>
  <si>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</si>
  <si>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</si>
  <si>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</si>
  <si>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</si>
  <si>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</si>
  <si>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</si>
  <si>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</si>
  <si>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</si>
  <si>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</si>
  <si>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</si>
  <si>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</si>
  <si>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</si>
  <si>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</si>
  <si>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</si>
  <si>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</si>
  <si>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</si>
  <si>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</si>
  <si>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</si>
  <si>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</si>
  <si>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</si>
  <si>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</si>
  <si>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</si>
  <si>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</si>
  <si>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</si>
  <si>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</si>
  <si>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</si>
  <si>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</si>
  <si>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</si>
  <si>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</si>
  <si>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</si>
  <si>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</si>
  <si>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</si>
  <si>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</si>
  <si>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</si>
  <si>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</si>
  <si>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</si>
  <si>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</si>
  <si>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</si>
  <si>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</si>
  <si>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</si>
  <si>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</si>
  <si>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</si>
  <si>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</si>
  <si>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</si>
  <si>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</si>
  <si>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</si>
  <si>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</si>
  <si>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</si>
  <si>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</si>
  <si>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</si>
  <si>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</si>
  <si>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</si>
  <si>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</si>
  <si>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</si>
  <si>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</si>
  <si>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</si>
  <si>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</si>
  <si>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</si>
  <si>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</si>
  <si>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</si>
  <si>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</si>
  <si>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</si>
  <si>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</si>
  <si>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</si>
  <si>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</si>
  <si>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</si>
  <si>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</si>
  <si>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</si>
  <si>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</si>
  <si>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</si>
  <si>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</si>
  <si>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</si>
  <si>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</si>
  <si>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</si>
  <si>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</si>
  <si>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</si>
  <si>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</si>
  <si>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</si>
  <si>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</si>
  <si>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</si>
  <si>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</si>
  <si>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</si>
  <si>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</si>
  <si>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</si>
  <si>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</si>
  <si>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</si>
  <si>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</si>
  <si>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</si>
  <si>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</si>
  <si>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</si>
  <si>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</si>
  <si>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</si>
  <si>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</si>
  <si>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</si>
  <si>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</si>
  <si>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</si>
  <si>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</si>
  <si>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</si>
  <si>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</si>
  <si>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</si>
  <si>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</si>
  <si>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</si>
  <si>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</si>
  <si>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</si>
  <si>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</si>
  <si>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</si>
  <si>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</si>
  <si>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</si>
  <si>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</si>
  <si>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</si>
  <si>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</si>
  <si>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</si>
  <si>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</si>
  <si>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</si>
  <si>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</si>
  <si>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</si>
  <si>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</si>
  <si>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</si>
  <si>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</si>
  <si>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</si>
  <si>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</si>
  <si>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</si>
  <si>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</si>
  <si>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</si>
  <si>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</si>
  <si>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</si>
  <si>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</si>
  <si>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</si>
  <si>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</si>
  <si>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</si>
  <si>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</si>
  <si>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</si>
  <si>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</si>
  <si>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</si>
  <si>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</si>
  <si>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</si>
  <si>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</si>
  <si>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</si>
  <si>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</si>
  <si>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</si>
  <si>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</si>
  <si>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</si>
  <si>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</si>
  <si>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</si>
  <si>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</si>
  <si>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</si>
  <si>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</si>
  <si>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</si>
  <si>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</si>
  <si>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</si>
  <si>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</si>
  <si>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</si>
  <si>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</si>
  <si>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</si>
  <si>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</si>
  <si>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</si>
  <si>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</si>
  <si>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</si>
  <si>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</si>
  <si>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</si>
  <si>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</si>
  <si>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</si>
  <si>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</si>
  <si>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</si>
  <si>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</si>
  <si>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</si>
  <si>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</si>
  <si>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</si>
  <si>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</si>
  <si>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</si>
  <si>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</si>
  <si>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</si>
  <si>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</si>
  <si>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</si>
  <si>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</si>
  <si>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</si>
  <si>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</si>
  <si>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</si>
  <si>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</si>
  <si>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</si>
  <si>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</si>
  <si>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</si>
  <si>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</si>
  <si>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</si>
  <si>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</si>
  <si>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</si>
  <si>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</si>
  <si>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</si>
  <si>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</si>
  <si>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</si>
  <si>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</si>
  <si>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</si>
  <si>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</si>
  <si>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</si>
  <si>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</si>
  <si>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</si>
  <si>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</si>
  <si>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</si>
  <si>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</si>
  <si>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</si>
  <si>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</si>
  <si>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</si>
  <si>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</si>
  <si>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</si>
  <si>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</si>
  <si>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</si>
  <si>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</si>
  <si>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</si>
  <si>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</si>
  <si>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</si>
  <si>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</si>
  <si>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</si>
  <si>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</si>
  <si>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</si>
  <si>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</si>
  <si>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</si>
  <si>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</si>
  <si>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</si>
  <si>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</si>
  <si>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</si>
  <si>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</si>
  <si>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</si>
  <si>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</si>
  <si>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</si>
  <si>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</si>
  <si>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</si>
  <si>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</si>
  <si>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</si>
  <si>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</si>
  <si>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</si>
  <si>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</si>
  <si>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</si>
  <si>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</si>
  <si>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</si>
  <si>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</si>
  <si>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</si>
  <si>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</si>
  <si>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</si>
  <si>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</si>
  <si>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</si>
  <si>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</si>
  <si>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</si>
  <si>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</si>
  <si>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</si>
  <si>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</si>
  <si>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</si>
  <si>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</si>
  <si>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</si>
  <si>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</si>
  <si>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</si>
  <si>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</si>
  <si>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</si>
  <si>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</si>
  <si>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</si>
  <si>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</si>
  <si>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</si>
  <si>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</si>
  <si>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</si>
  <si>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</si>
  <si>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</si>
  <si>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</si>
  <si>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</si>
  <si>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</si>
  <si>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</si>
  <si>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</si>
  <si>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</si>
  <si>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</si>
  <si>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</si>
  <si>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</si>
  <si>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</si>
  <si>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</si>
  <si>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</si>
  <si>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</si>
  <si>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</si>
  <si>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</si>
  <si>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</si>
  <si>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</si>
  <si>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</si>
  <si>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</si>
  <si>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</si>
  <si>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</si>
  <si>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</si>
  <si>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</si>
  <si>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</si>
  <si>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</si>
  <si>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</si>
  <si>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</si>
  <si>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</si>
  <si>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</si>
  <si>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</si>
  <si>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</si>
  <si>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</si>
  <si>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</si>
  <si>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</si>
  <si>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</si>
  <si>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</si>
  <si>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</si>
  <si>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</si>
  <si>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</si>
  <si>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</si>
  <si>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</si>
  <si>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</si>
  <si>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</si>
  <si>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</si>
  <si>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</si>
  <si>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</si>
  <si>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</si>
  <si>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</si>
  <si>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</si>
  <si>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</si>
  <si>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</si>
  <si>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</si>
  <si>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</si>
  <si>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</si>
  <si>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</si>
  <si>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</si>
  <si>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</si>
  <si>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</si>
  <si>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</si>
  <si>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</si>
  <si>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</si>
  <si>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</si>
  <si>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</si>
  <si>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</si>
  <si>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</si>
  <si>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</si>
  <si>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</si>
  <si>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</si>
  <si>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</si>
  <si>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</si>
  <si>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</si>
  <si>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</si>
  <si>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</si>
  <si>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</si>
  <si>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</si>
  <si>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</si>
  <si>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</si>
  <si>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</si>
  <si>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</si>
  <si>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</si>
  <si>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</si>
  <si>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</si>
  <si>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</si>
  <si>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</si>
  <si>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</si>
  <si>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</si>
  <si>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</si>
  <si>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</si>
  <si>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</si>
  <si>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</si>
  <si>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</si>
  <si>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</si>
  <si>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</si>
  <si>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</si>
  <si>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</si>
  <si>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</si>
  <si>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</si>
  <si>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</si>
  <si>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</si>
  <si>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</si>
  <si>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</si>
  <si>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</si>
  <si>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</si>
  <si>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</si>
  <si>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</si>
  <si>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</si>
  <si>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</si>
  <si>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</si>
  <si>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</si>
  <si>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</si>
  <si>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</si>
  <si>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</si>
  <si>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</si>
  <si>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</si>
  <si>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</si>
  <si>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</si>
  <si>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</si>
  <si>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</si>
  <si>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</si>
  <si>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</si>
  <si>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</si>
  <si>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</si>
  <si>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</si>
  <si>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</si>
  <si>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</si>
  <si>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</si>
  <si>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</si>
  <si>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</si>
  <si>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</si>
  <si>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</si>
  <si>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</si>
  <si>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</si>
  <si>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</si>
  <si>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</si>
  <si>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</si>
  <si>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</si>
  <si>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</si>
  <si>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</si>
  <si>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</si>
  <si>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</si>
  <si>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</si>
  <si>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</si>
  <si>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</si>
  <si>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</si>
  <si>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</si>
  <si>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</si>
  <si>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</si>
  <si>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</si>
  <si>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</si>
  <si>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</si>
  <si>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</si>
  <si>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</si>
  <si>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</si>
  <si>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</si>
  <si>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</si>
  <si>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</si>
  <si>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</si>
  <si>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</si>
  <si>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</si>
  <si>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</si>
  <si>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</si>
  <si>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</si>
  <si>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</si>
  <si>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</si>
  <si>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</si>
  <si>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</si>
  <si>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</si>
  <si>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</si>
  <si>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</si>
  <si>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</si>
  <si>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</si>
  <si>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</si>
  <si>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</si>
  <si>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</si>
  <si>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</si>
  <si>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</si>
  <si>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</si>
  <si>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</si>
  <si>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</si>
  <si>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</si>
  <si>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</si>
  <si>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</si>
  <si>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</si>
  <si>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</si>
  <si>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</si>
  <si>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</si>
  <si>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</si>
  <si>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</si>
  <si>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</si>
  <si>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</si>
  <si>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</si>
  <si>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</si>
  <si>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</si>
  <si>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</si>
  <si>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</si>
  <si>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</si>
  <si>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</si>
  <si>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</si>
  <si>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</si>
  <si>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</si>
  <si>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</si>
  <si>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</si>
  <si>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</si>
  <si>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</si>
  <si>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</si>
  <si>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</si>
  <si>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</si>
  <si>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</si>
  <si>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</si>
  <si>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</si>
  <si>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</si>
  <si>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</si>
  <si>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</si>
  <si>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</si>
  <si>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</si>
  <si>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</si>
  <si>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</si>
  <si>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</si>
  <si>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</si>
  <si>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</si>
  <si>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</si>
  <si>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</si>
  <si>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</si>
  <si>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</si>
  <si>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</si>
  <si>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</si>
  <si>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</si>
  <si>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</si>
  <si>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</si>
  <si>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</si>
  <si>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</si>
  <si>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</si>
  <si>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</si>
  <si>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</si>
  <si>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</si>
  <si>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</si>
  <si>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</si>
  <si>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</si>
  <si>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</si>
  <si>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</si>
  <si>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</si>
  <si>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</si>
  <si>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</si>
  <si>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</si>
  <si>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</si>
  <si>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</si>
  <si>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</si>
  <si>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</si>
  <si>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</si>
  <si>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</si>
  <si>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</si>
  <si>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</si>
  <si>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</si>
  <si>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</si>
  <si>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</si>
  <si>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</si>
  <si>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</si>
  <si>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</si>
  <si>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</si>
  <si>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</si>
  <si>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</si>
  <si>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</si>
  <si>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</si>
  <si>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</si>
  <si>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</si>
  <si>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</si>
  <si>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</si>
  <si>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</si>
  <si>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</si>
  <si>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</si>
  <si>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</si>
  <si>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</si>
  <si>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</si>
  <si>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</si>
  <si>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</si>
  <si>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</si>
  <si>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</si>
  <si>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</si>
  <si>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</si>
  <si>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</si>
  <si>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</si>
  <si>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</si>
  <si>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</si>
  <si>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</si>
  <si>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</si>
  <si>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</si>
  <si>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</si>
  <si>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</si>
  <si>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</si>
  <si>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</si>
  <si>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</si>
  <si>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</si>
  <si>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</si>
  <si>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</si>
  <si>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</si>
  <si>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</si>
  <si>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</si>
  <si>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</si>
  <si>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</si>
  <si>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</si>
  <si>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</si>
  <si>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</si>
  <si>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</si>
  <si>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</si>
  <si>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</si>
  <si>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</si>
  <si>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</si>
  <si>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</si>
  <si>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</si>
  <si>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</si>
  <si>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</si>
  <si>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</si>
  <si>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</si>
  <si>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</si>
  <si>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</si>
  <si>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</si>
  <si>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</si>
  <si>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</si>
  <si>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</si>
  <si>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</si>
  <si>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</si>
  <si>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</si>
  <si>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</si>
  <si>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</si>
  <si>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</si>
  <si>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</si>
  <si>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</si>
  <si>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</si>
  <si>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</si>
  <si>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</si>
  <si>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</si>
  <si>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</si>
  <si>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</si>
  <si>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</si>
  <si>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</si>
  <si>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</si>
  <si>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</si>
  <si>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</si>
  <si>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</si>
  <si>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</si>
  <si>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</si>
  <si>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</si>
  <si>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</si>
  <si>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</si>
  <si>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</si>
  <si>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</si>
  <si>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</si>
  <si>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</si>
  <si>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</si>
  <si>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</si>
  <si>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</si>
  <si>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</si>
  <si>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</si>
  <si>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</si>
  <si>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</si>
  <si>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</si>
  <si>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</si>
  <si>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</si>
  <si>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</si>
  <si>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</si>
  <si>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</si>
  <si>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</si>
  <si>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</si>
  <si>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</si>
  <si>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</si>
  <si>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</si>
  <si>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</si>
  <si>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</si>
  <si>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</si>
  <si>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</si>
  <si>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</si>
  <si>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</si>
  <si>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</si>
  <si>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</si>
  <si>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</si>
  <si>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</si>
  <si>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</si>
  <si>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</si>
  <si>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</si>
  <si>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</si>
  <si>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</si>
  <si>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</si>
  <si>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</si>
  <si>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</si>
  <si>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</si>
  <si>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</si>
  <si>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</si>
  <si>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</si>
  <si>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</si>
  <si>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</si>
  <si>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</si>
  <si>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</si>
  <si>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</si>
  <si>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</si>
  <si>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</si>
  <si>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</si>
  <si>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</si>
  <si>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</si>
  <si>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</si>
  <si>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</si>
  <si>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</si>
  <si>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</si>
  <si>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</si>
  <si>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</si>
  <si>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</si>
  <si>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</si>
  <si>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</si>
  <si>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</si>
  <si>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</si>
  <si>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</si>
  <si>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</si>
  <si>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</si>
  <si>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</si>
  <si>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</si>
  <si>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</si>
  <si>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</si>
  <si>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</si>
  <si>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</si>
  <si>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</si>
  <si>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</si>
  <si>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</si>
  <si>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</si>
  <si>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</si>
  <si>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</si>
  <si>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</si>
  <si>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</si>
  <si>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</si>
  <si>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</si>
  <si>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</si>
  <si>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</si>
  <si>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</si>
  <si>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</si>
  <si>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</si>
  <si>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</si>
  <si>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</si>
  <si>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</si>
  <si>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</si>
  <si>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</si>
  <si>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</si>
  <si>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</si>
  <si>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</si>
  <si>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</si>
  <si>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</si>
  <si>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</si>
  <si>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</si>
  <si>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</si>
  <si>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</si>
  <si>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</si>
  <si>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</si>
  <si>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</si>
  <si>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</si>
  <si>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</si>
  <si>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</si>
  <si>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</si>
  <si>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</si>
  <si>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</si>
  <si>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</si>
  <si>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</si>
  <si>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</si>
  <si>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</si>
  <si>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</si>
  <si>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</si>
  <si>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</si>
  <si>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</si>
  <si>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</si>
  <si>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</si>
  <si>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</si>
  <si>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</si>
  <si>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</si>
  <si>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</si>
  <si>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</si>
  <si>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</si>
  <si>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</si>
  <si>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</si>
  <si>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</si>
  <si>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</si>
  <si>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</si>
  <si>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</si>
  <si>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</si>
  <si>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</si>
  <si>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</si>
  <si>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</si>
  <si>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</si>
  <si>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</si>
  <si>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</si>
  <si>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</si>
  <si>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</si>
  <si>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</si>
  <si>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</si>
  <si>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</si>
  <si>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</si>
  <si>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</si>
  <si>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</si>
  <si>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</si>
  <si>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</si>
  <si>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</si>
  <si>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</si>
  <si>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</si>
  <si>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</si>
  <si>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</si>
  <si>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</si>
  <si>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</si>
  <si>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</si>
  <si>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</si>
  <si>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</si>
  <si>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</si>
  <si>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</si>
  <si>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</si>
  <si>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</si>
  <si>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</si>
  <si>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</si>
  <si>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</si>
  <si>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</si>
  <si>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</si>
  <si>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</si>
  <si>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</si>
  <si>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</si>
  <si>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</si>
  <si>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</si>
  <si>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</si>
  <si>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</si>
  <si>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</si>
  <si>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</si>
  <si>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</si>
  <si>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</si>
  <si>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</si>
  <si>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</si>
  <si>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</si>
  <si>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</si>
  <si>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</si>
  <si>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</si>
  <si>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</si>
  <si>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</si>
  <si>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</si>
  <si>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</si>
  <si>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</si>
  <si>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</si>
  <si>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</si>
  <si>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</si>
  <si>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</si>
  <si>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</si>
  <si>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</si>
  <si>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</si>
  <si>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</si>
  <si>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</si>
  <si>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</si>
  <si>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</si>
  <si>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</si>
  <si>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</si>
  <si>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</si>
  <si>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</si>
  <si>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</si>
  <si>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</si>
  <si>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</si>
  <si>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</si>
  <si>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</si>
  <si>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</si>
  <si>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</si>
  <si>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</si>
  <si>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</si>
  <si>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</si>
  <si>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</si>
  <si>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</si>
  <si>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</si>
  <si>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</si>
  <si>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</si>
  <si>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</si>
  <si>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</si>
  <si>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</si>
  <si>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</si>
  <si>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</si>
  <si>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</si>
  <si>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</si>
  <si>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</si>
  <si>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</si>
  <si>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</si>
  <si>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</si>
  <si>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</si>
  <si>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</si>
  <si>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</si>
  <si>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</si>
  <si>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</si>
  <si>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</si>
  <si>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</si>
  <si>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</si>
  <si>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</si>
  <si>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</si>
  <si>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</si>
  <si>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</si>
  <si>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</si>
  <si>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</si>
  <si>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</si>
  <si>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</si>
  <si>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</si>
  <si>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</si>
  <si>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</si>
  <si>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</si>
  <si>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</si>
  <si>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</si>
  <si>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</si>
  <si>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</si>
  <si>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</si>
  <si>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</si>
  <si>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</si>
  <si>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</si>
  <si>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</si>
  <si>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</si>
  <si>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</si>
  <si>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</si>
  <si>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</si>
  <si>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</si>
  <si>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</si>
  <si>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</si>
  <si>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</si>
  <si>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</si>
  <si>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</si>
  <si>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</si>
  <si>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</si>
  <si>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</si>
  <si>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</si>
  <si>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</si>
  <si>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</si>
  <si>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</si>
  <si>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</si>
  <si>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</si>
  <si>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</si>
  <si>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</si>
  <si>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</si>
  <si>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</si>
  <si>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</si>
  <si>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</si>
  <si>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</si>
  <si>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</si>
  <si>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</si>
  <si>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</si>
  <si>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</si>
  <si>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</si>
  <si>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</si>
  <si>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</si>
  <si>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</si>
  <si>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</si>
  <si>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</si>
  <si>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</si>
  <si>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</si>
  <si>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</si>
  <si>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</si>
  <si>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</si>
  <si>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</si>
  <si>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</si>
  <si>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</si>
  <si>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</si>
  <si>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</si>
  <si>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</si>
  <si>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</si>
  <si>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</si>
  <si>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</si>
  <si>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</si>
  <si>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</si>
  <si>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</si>
  <si>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</si>
  <si>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</si>
  <si>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</si>
  <si>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</si>
  <si>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</si>
  <si>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</si>
  <si>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</si>
  <si>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</si>
  <si>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</si>
  <si>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</si>
  <si>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</si>
  <si>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</si>
  <si>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</si>
  <si>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</si>
  <si>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</si>
  <si>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</si>
  <si>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</si>
  <si>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</si>
  <si>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</si>
  <si>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</si>
  <si>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</si>
  <si>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</si>
  <si>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</si>
  <si>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</si>
  <si>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</si>
  <si>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</si>
  <si>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</si>
  <si>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</si>
  <si>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</si>
  <si>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</si>
  <si>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</si>
  <si>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</si>
  <si>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</si>
  <si>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</si>
  <si>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</si>
  <si>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</si>
  <si>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</si>
  <si>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</si>
  <si>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</si>
  <si>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</si>
  <si>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</si>
  <si>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</si>
  <si>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</si>
  <si>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</si>
  <si>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</si>
  <si>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</si>
  <si>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</si>
  <si>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</si>
  <si>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</si>
  <si>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</si>
  <si>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</si>
  <si>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</si>
  <si>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</si>
  <si>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</si>
  <si>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</si>
  <si>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</si>
  <si>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</si>
  <si>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</si>
  <si>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</si>
  <si>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</si>
  <si>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</si>
  <si>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</si>
  <si>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</si>
  <si>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</si>
  <si>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</si>
  <si>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</si>
  <si>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</si>
  <si>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</si>
  <si>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</si>
  <si>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</si>
  <si>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</si>
  <si>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</si>
  <si>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</si>
  <si>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</si>
  <si>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</si>
  <si>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</si>
  <si>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</si>
  <si>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</si>
  <si>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</si>
  <si>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</si>
  <si>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</si>
  <si>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</si>
  <si>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</si>
  <si>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</si>
  <si>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</si>
  <si>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</si>
  <si>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</si>
  <si>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</si>
  <si>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</si>
  <si>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</si>
  <si>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</si>
  <si>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</si>
  <si>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</si>
  <si>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</si>
  <si>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</si>
  <si>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</si>
  <si>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</si>
  <si>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</si>
  <si>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</si>
  <si>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</si>
  <si>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</si>
  <si>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</si>
  <si>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</si>
  <si>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</si>
  <si>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</si>
  <si>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</si>
  <si>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</si>
  <si>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</si>
  <si>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</si>
  <si>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</si>
  <si>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</si>
  <si>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</si>
  <si>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</si>
  <si>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</si>
  <si>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</si>
  <si>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</si>
  <si>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</si>
  <si>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</si>
  <si>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</si>
  <si>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</si>
  <si>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</si>
  <si>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</si>
  <si>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</si>
  <si>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</si>
  <si>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</si>
  <si>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</si>
  <si>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</si>
  <si>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</si>
  <si>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</si>
  <si>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</si>
  <si>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</si>
  <si>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</si>
  <si>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</si>
  <si>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</si>
  <si>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</si>
  <si>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</si>
  <si>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</si>
  <si>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</si>
  <si>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</si>
  <si>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</si>
  <si>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</si>
  <si>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</si>
  <si>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</si>
  <si>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</si>
  <si>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</si>
  <si>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</si>
  <si>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</si>
  <si>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</si>
  <si>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</si>
  <si>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</si>
  <si>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</si>
  <si>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</si>
  <si>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</si>
  <si>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</si>
  <si>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</si>
  <si>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</si>
  <si>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</si>
  <si>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</si>
  <si>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</si>
  <si>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</si>
  <si>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</si>
  <si>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</si>
  <si>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</si>
  <si>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</si>
  <si>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</si>
  <si>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</si>
  <si>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</si>
  <si>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</si>
  <si>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</si>
  <si>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</si>
  <si>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</si>
  <si>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</si>
  <si>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</si>
  <si>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</si>
  <si>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</si>
  <si>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</si>
  <si>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</si>
  <si>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</si>
  <si>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</si>
  <si>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</si>
  <si>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</si>
  <si>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</si>
  <si>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</si>
  <si>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</si>
  <si>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</si>
  <si>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</si>
  <si>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</si>
  <si>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</si>
  <si>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</si>
  <si>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</si>
  <si>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</si>
  <si>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</si>
  <si>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</si>
  <si>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</si>
  <si>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</si>
  <si>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</si>
  <si>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</si>
  <si>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</si>
  <si>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</si>
  <si>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</si>
  <si>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</si>
  <si>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</si>
  <si>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</si>
  <si>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</si>
  <si>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</si>
  <si>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</si>
  <si>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</si>
  <si>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</si>
  <si>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</si>
  <si>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</si>
  <si>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</si>
  <si>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</si>
  <si>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</si>
  <si>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</si>
  <si>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</si>
  <si>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</si>
  <si>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</si>
  <si>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</si>
  <si>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</si>
  <si>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</si>
  <si>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</si>
  <si>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</si>
  <si>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</si>
  <si>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</si>
  <si>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</si>
  <si>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</si>
  <si>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</si>
  <si>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</si>
  <si>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</si>
  <si>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</si>
  <si>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</si>
  <si>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</si>
  <si>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</si>
  <si>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</si>
  <si>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</si>
  <si>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</si>
  <si>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</si>
  <si>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</si>
  <si>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</si>
  <si>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</si>
  <si>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</si>
  <si>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</si>
  <si>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</si>
  <si>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</si>
  <si>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</si>
  <si>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</si>
  <si>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</si>
  <si>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</si>
  <si>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</si>
  <si>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</si>
  <si>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</si>
  <si>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</si>
  <si>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</si>
  <si>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</si>
  <si>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</si>
  <si>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</si>
  <si>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</si>
  <si>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</si>
  <si>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</si>
  <si>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</si>
  <si>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</si>
  <si>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</si>
  <si>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</si>
  <si>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</si>
  <si>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</si>
  <si>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</si>
  <si>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</si>
  <si>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</si>
  <si>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</si>
  <si>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</si>
  <si>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</si>
  <si>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</si>
  <si>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</si>
  <si>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</si>
  <si>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</si>
  <si>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</si>
  <si>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</si>
  <si>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</si>
  <si>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</si>
  <si>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</si>
  <si>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</si>
  <si>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</si>
  <si>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</si>
  <si>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</si>
  <si>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</si>
  <si>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</si>
  <si>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</si>
  <si>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</si>
  <si>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</si>
  <si>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</si>
  <si>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</si>
  <si>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</si>
  <si>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</si>
  <si>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</si>
  <si>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</si>
  <si>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</si>
  <si>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</si>
  <si>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</si>
  <si>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</si>
  <si>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</si>
  <si>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</si>
  <si>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</si>
  <si>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</si>
  <si>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</si>
  <si>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</si>
  <si>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</si>
  <si>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</si>
  <si>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</si>
  <si>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</si>
  <si>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</si>
  <si>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</si>
  <si>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</si>
  <si>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</si>
  <si>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</si>
  <si>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</si>
  <si>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</si>
  <si>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</si>
  <si>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</si>
  <si>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</si>
  <si>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</si>
  <si>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</si>
  <si>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</si>
  <si>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</si>
  <si>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</si>
  <si>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</si>
  <si>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</si>
  <si>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</si>
  <si>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</si>
  <si>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</si>
  <si>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</si>
  <si>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</si>
  <si>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</si>
  <si>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</si>
  <si>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</si>
  <si>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</si>
  <si>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</si>
  <si>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</si>
  <si>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</si>
  <si>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</si>
  <si>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</si>
  <si>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</si>
  <si>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</si>
  <si>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</si>
  <si>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</si>
  <si>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</si>
  <si>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</si>
  <si>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</si>
  <si>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</si>
  <si>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</si>
  <si>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</si>
  <si>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</si>
  <si>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</si>
  <si>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</si>
  <si>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</si>
  <si>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</si>
  <si>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</si>
  <si>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</si>
  <si>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</si>
  <si>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</si>
  <si>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</si>
  <si>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</si>
  <si>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</si>
  <si>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</si>
  <si>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</si>
  <si>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</si>
  <si>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</si>
  <si>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</si>
  <si>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</si>
  <si>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</si>
  <si>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</si>
  <si>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</si>
  <si>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</si>
  <si>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</si>
  <si>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</si>
  <si>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</si>
  <si>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</si>
  <si>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</si>
  <si>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</si>
  <si>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</si>
  <si>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</si>
  <si>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</si>
  <si>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</si>
  <si>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</si>
  <si>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</si>
  <si>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</si>
  <si>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</si>
  <si>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</si>
  <si>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</si>
  <si>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</si>
  <si>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</si>
  <si>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</si>
  <si>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</si>
  <si>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</si>
  <si>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</si>
  <si>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</si>
  <si>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</si>
  <si>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</si>
  <si>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</si>
  <si>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</si>
  <si>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</si>
  <si>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</si>
  <si>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</si>
  <si>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</si>
  <si>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</si>
  <si>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</si>
  <si>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</si>
  <si>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</si>
  <si>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</si>
  <si>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</si>
  <si>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</si>
  <si>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</si>
  <si>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</si>
  <si>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</si>
  <si>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</si>
  <si>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</si>
  <si>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</si>
  <si>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</si>
  <si>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</si>
  <si>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</si>
  <si>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</si>
  <si>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</si>
  <si>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</si>
  <si>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</si>
  <si>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</si>
  <si>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</si>
  <si>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</si>
  <si>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</si>
  <si>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</si>
  <si>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</si>
  <si>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</si>
  <si>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</si>
  <si>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</si>
  <si>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</si>
  <si>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</si>
  <si>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</si>
  <si>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</si>
  <si>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</si>
  <si>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</si>
  <si>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</si>
  <si>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</si>
  <si>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</si>
  <si>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</si>
  <si>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</si>
  <si>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</si>
  <si>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</si>
  <si>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</si>
  <si>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</si>
  <si>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</si>
  <si>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</si>
  <si>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</si>
  <si>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</si>
  <si>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</si>
  <si>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</si>
  <si>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</si>
  <si>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</si>
  <si>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</si>
  <si>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</si>
  <si>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</si>
  <si>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</si>
  <si>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</si>
  <si>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</si>
  <si>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</si>
  <si>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</si>
  <si>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</si>
  <si>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</si>
  <si>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</si>
  <si>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</si>
  <si>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</si>
  <si>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</si>
  <si>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</si>
  <si>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</si>
  <si>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</si>
  <si>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</si>
  <si>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</si>
  <si>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</si>
  <si>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</si>
  <si>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</si>
  <si>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</si>
  <si>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</si>
  <si>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</si>
  <si>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</si>
  <si>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</si>
  <si>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</si>
  <si>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</si>
  <si>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</si>
  <si>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</si>
  <si>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</si>
  <si>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</si>
  <si>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</si>
  <si>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</si>
  <si>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</si>
  <si>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</si>
  <si>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</si>
  <si>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</si>
  <si>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</si>
  <si>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</si>
  <si>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</si>
  <si>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</si>
  <si>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</si>
  <si>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</si>
  <si>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</si>
  <si>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</si>
  <si>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</si>
  <si>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</si>
  <si>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</si>
  <si>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</si>
  <si>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</si>
  <si>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</si>
  <si>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</si>
  <si>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</si>
  <si>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</si>
  <si>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</si>
  <si>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</si>
  <si>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</si>
  <si>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</si>
  <si>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</si>
  <si>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</si>
  <si>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</si>
  <si>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</si>
  <si>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</si>
  <si>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</si>
  <si>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</si>
  <si>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</si>
  <si>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</si>
  <si>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</si>
  <si>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</si>
  <si>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</si>
  <si>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</si>
  <si>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</si>
  <si>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</si>
  <si>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</si>
  <si>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</si>
  <si>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</si>
  <si>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</si>
  <si>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</si>
  <si>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</si>
  <si>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</si>
  <si>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</si>
  <si>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</si>
  <si>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</si>
  <si>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</si>
  <si>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</si>
  <si>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</si>
  <si>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</si>
  <si>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</si>
  <si>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</si>
  <si>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</si>
  <si>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</si>
  <si>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</si>
  <si>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</si>
  <si>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</si>
  <si>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</si>
  <si>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</si>
  <si>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</si>
  <si>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</si>
  <si>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</si>
  <si>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</si>
  <si>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</si>
  <si>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</si>
  <si>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</si>
  <si>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</si>
  <si>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</si>
  <si>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</si>
  <si>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</si>
  <si>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</si>
  <si>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</si>
  <si>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</si>
  <si>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</si>
  <si>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</si>
  <si>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</si>
  <si>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</si>
  <si>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</si>
  <si>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</si>
  <si>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</si>
  <si>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</si>
  <si>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</si>
  <si>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</si>
  <si>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</si>
  <si>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</si>
  <si>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</si>
  <si>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</si>
  <si>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</si>
  <si>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</si>
  <si>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</si>
  <si>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</si>
  <si>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</si>
  <si>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</si>
  <si>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</si>
  <si>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</si>
  <si>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</si>
  <si>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</si>
  <si>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</si>
  <si>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</si>
  <si>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</si>
  <si>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</si>
  <si>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</si>
  <si>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</si>
  <si>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</si>
  <si>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</si>
  <si>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</si>
  <si>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</si>
  <si>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</si>
  <si>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</si>
  <si>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</si>
  <si>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</si>
  <si>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</si>
  <si>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</si>
  <si>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</si>
  <si>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</si>
  <si>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</si>
  <si>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</si>
  <si>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</si>
  <si>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</si>
  <si>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</si>
  <si>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</si>
  <si>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</si>
  <si>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</si>
  <si>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</si>
  <si>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</si>
  <si>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</si>
  <si>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</si>
  <si>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</si>
  <si>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</si>
  <si>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</si>
  <si>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</si>
  <si>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</si>
  <si>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</si>
  <si>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</si>
  <si>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</si>
  <si>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</si>
  <si>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</si>
  <si>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</si>
  <si>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</si>
  <si>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</si>
  <si>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</si>
  <si>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</si>
  <si>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</si>
  <si>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</si>
  <si>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</si>
  <si>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</si>
  <si>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</si>
  <si>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</si>
  <si>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</si>
  <si>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</si>
  <si>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</si>
  <si>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</si>
  <si>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</si>
  <si>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</si>
  <si>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</si>
  <si>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</si>
  <si>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</si>
  <si>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</si>
  <si>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</si>
  <si>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</si>
  <si>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</si>
  <si>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</si>
  <si>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</si>
  <si>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</si>
  <si>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</si>
  <si>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</si>
  <si>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</si>
  <si>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</si>
  <si>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</si>
  <si>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</si>
  <si>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</si>
  <si>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</si>
  <si>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</si>
  <si>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</si>
  <si>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</si>
  <si>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</si>
  <si>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</si>
  <si>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</si>
  <si>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</si>
  <si>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</si>
  <si>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</si>
  <si>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</si>
  <si>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</si>
  <si>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</si>
  <si>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</si>
  <si>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</si>
  <si>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</si>
  <si>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</si>
  <si>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</si>
  <si>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</si>
  <si>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</si>
  <si>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</si>
  <si>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</si>
  <si>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</si>
  <si>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</si>
  <si>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</si>
  <si>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</si>
  <si>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</si>
  <si>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</si>
  <si>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</si>
  <si>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</si>
  <si>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</si>
  <si>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</si>
  <si>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</si>
  <si>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</si>
  <si>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</si>
  <si>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</si>
  <si>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</si>
  <si>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</si>
  <si>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</si>
  <si>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</si>
  <si>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</si>
  <si>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</si>
  <si>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</si>
  <si>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</si>
  <si>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</si>
  <si>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</si>
  <si>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</si>
  <si>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</si>
  <si>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</si>
  <si>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</si>
  <si>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</si>
  <si>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</si>
  <si>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</si>
  <si>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</si>
  <si>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</si>
  <si>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</si>
  <si>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</si>
  <si>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</si>
  <si>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</si>
  <si>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</si>
  <si>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</si>
  <si>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</si>
  <si>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</si>
  <si>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</si>
  <si>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</si>
  <si>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</si>
  <si>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</si>
  <si>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</si>
  <si>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</si>
  <si>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</si>
  <si>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</si>
  <si>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</si>
  <si>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</si>
  <si>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</si>
  <si>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</si>
  <si>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</si>
  <si>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</si>
  <si>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</si>
  <si>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</si>
  <si>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</si>
  <si>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</si>
  <si>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</si>
  <si>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</si>
  <si>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</si>
  <si>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</si>
  <si>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</si>
  <si>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</si>
  <si>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</si>
  <si>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</si>
  <si>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</si>
  <si>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</si>
  <si>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</si>
  <si>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</si>
  <si>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</si>
  <si>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</si>
  <si>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</si>
  <si>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</si>
  <si>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</si>
  <si>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</si>
  <si>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</si>
  <si>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</si>
  <si>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</si>
  <si>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</si>
  <si>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</si>
  <si>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</si>
  <si>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</si>
  <si>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</si>
  <si>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</si>
  <si>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</si>
  <si>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</si>
  <si>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</si>
  <si>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</si>
  <si>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</si>
  <si>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</si>
  <si>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</si>
  <si>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</si>
  <si>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</si>
  <si>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</si>
  <si>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</si>
  <si>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</si>
  <si>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</si>
  <si>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</si>
  <si>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</si>
  <si>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</si>
  <si>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</si>
  <si>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</si>
  <si>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</si>
  <si>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</si>
  <si>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</si>
  <si>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</si>
  <si>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</si>
  <si>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</si>
  <si>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</si>
  <si>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</si>
  <si>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</si>
  <si>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</si>
  <si>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</si>
  <si>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</si>
  <si>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</si>
  <si>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</si>
  <si>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</si>
  <si>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</si>
  <si>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</si>
  <si>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</si>
  <si>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</si>
  <si>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</si>
  <si>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</si>
  <si>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</si>
  <si>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</si>
  <si>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</si>
  <si>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</si>
  <si>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</si>
  <si>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</si>
  <si>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</si>
  <si>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</si>
  <si>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</si>
  <si>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</si>
  <si>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</si>
  <si>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</si>
  <si>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</si>
  <si>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</si>
  <si>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</si>
  <si>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</si>
  <si>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</si>
  <si>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</si>
  <si>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</si>
  <si>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</si>
  <si>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</si>
  <si>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</si>
  <si>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</si>
  <si>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</si>
  <si>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</si>
  <si>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</si>
  <si>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</si>
  <si>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</si>
  <si>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</si>
  <si>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</si>
  <si>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</si>
  <si>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</si>
  <si>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</si>
  <si>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</si>
  <si>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</si>
  <si>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</si>
  <si>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</si>
  <si>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</si>
  <si>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</si>
  <si>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</si>
  <si>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</si>
  <si>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</si>
  <si>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</si>
  <si>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</si>
  <si>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</si>
  <si>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</si>
  <si>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</si>
  <si>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</si>
  <si>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</si>
  <si>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</si>
  <si>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</si>
  <si>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</si>
  <si>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</si>
  <si>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</si>
  <si>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</si>
  <si>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</si>
  <si>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</si>
  <si>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</si>
  <si>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</si>
  <si>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</si>
  <si>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</si>
  <si>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</si>
  <si>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</si>
  <si>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</si>
  <si>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</si>
  <si>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</si>
  <si>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</si>
  <si>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</si>
  <si>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</si>
  <si>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</si>
  <si>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</si>
  <si>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</si>
  <si>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</si>
  <si>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</si>
  <si>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</si>
  <si>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</si>
  <si>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</si>
  <si>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</si>
  <si>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</si>
  <si>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</si>
  <si>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</si>
  <si>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</si>
  <si>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</si>
  <si>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</si>
  <si>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</si>
  <si>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</si>
  <si>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</si>
  <si>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</si>
  <si>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</si>
  <si>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</si>
  <si>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</si>
  <si>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</si>
  <si>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</si>
  <si>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</si>
  <si>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</si>
  <si>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</si>
  <si>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</si>
  <si>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</si>
  <si>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</si>
  <si>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</si>
  <si>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</si>
  <si>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</si>
  <si>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</si>
  <si>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</si>
  <si>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</si>
  <si>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</si>
  <si>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</si>
  <si>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</si>
  <si>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</si>
  <si>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</si>
  <si>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</si>
  <si>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</si>
  <si>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</si>
  <si>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</si>
  <si>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</si>
  <si>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</si>
  <si>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</si>
  <si>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</si>
  <si>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</si>
  <si>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</si>
  <si>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</si>
  <si>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</si>
  <si>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</si>
  <si>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</si>
  <si>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</si>
  <si>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</si>
  <si>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</si>
  <si>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</si>
  <si>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</si>
  <si>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</si>
  <si>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</si>
  <si>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</si>
  <si>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</si>
  <si>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</si>
  <si>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</si>
  <si>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</si>
  <si>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</si>
  <si>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</si>
  <si>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</si>
  <si>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</si>
  <si>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</si>
  <si>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</si>
  <si>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</si>
  <si>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</si>
  <si>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</si>
  <si>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</si>
  <si>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</si>
  <si>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</si>
  <si>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</si>
  <si>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</si>
  <si>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</si>
  <si>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</si>
  <si>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</si>
  <si>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</si>
  <si>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</si>
  <si>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</si>
  <si>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</si>
  <si>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</si>
  <si>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</si>
  <si>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</si>
  <si>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</si>
  <si>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</si>
  <si>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</si>
  <si>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</si>
  <si>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</si>
  <si>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</si>
  <si>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</si>
  <si>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</si>
  <si>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</si>
  <si>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</si>
  <si>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</si>
  <si>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</si>
  <si>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</si>
  <si>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</si>
  <si>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</si>
  <si>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</si>
  <si>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</si>
  <si>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</si>
  <si>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</si>
  <si>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</si>
  <si>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</si>
  <si>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</si>
  <si>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</si>
  <si>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</si>
  <si>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</si>
  <si>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</si>
  <si>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</si>
  <si>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</si>
  <si>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</si>
  <si>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</si>
  <si>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</si>
  <si>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</si>
  <si>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</si>
  <si>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</si>
  <si>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</si>
  <si>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</si>
  <si>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</si>
  <si>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</si>
  <si>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</si>
  <si>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</si>
  <si>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</si>
  <si>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</si>
  <si>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</si>
  <si>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</si>
  <si>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</si>
  <si>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</si>
  <si>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</si>
  <si>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</si>
  <si>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</si>
  <si>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</si>
  <si>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</si>
  <si>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</si>
  <si>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</si>
  <si>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</si>
  <si>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</si>
  <si>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</si>
  <si>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</si>
  <si>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</si>
  <si>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</si>
  <si>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</si>
  <si>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</si>
  <si>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</si>
  <si>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</si>
  <si>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</si>
  <si>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</si>
  <si>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</si>
  <si>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</si>
  <si>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</si>
  <si>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</si>
  <si>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</si>
  <si>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</si>
  <si>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</si>
  <si>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</si>
  <si>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</si>
  <si>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</si>
  <si>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</si>
  <si>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</si>
  <si>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</si>
  <si>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</si>
  <si>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</si>
  <si>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</si>
  <si>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</si>
  <si>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</si>
  <si>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</si>
  <si>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</si>
  <si>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</si>
  <si>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</si>
  <si>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</si>
  <si>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</si>
  <si>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</si>
  <si>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</si>
  <si>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</si>
  <si>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</si>
  <si>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</si>
  <si>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</si>
  <si>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</si>
  <si>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</si>
  <si>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</si>
  <si>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</si>
  <si>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</si>
  <si>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</si>
  <si>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</si>
  <si>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</si>
  <si>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</si>
  <si>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</si>
  <si>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</si>
  <si>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</si>
  <si>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</si>
  <si>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</si>
  <si>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</si>
  <si>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</si>
  <si>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</si>
  <si>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</si>
  <si>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</si>
  <si>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</si>
  <si>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</si>
  <si>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</si>
  <si>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</si>
  <si>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</si>
  <si>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</si>
  <si>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</si>
  <si>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</si>
  <si>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</si>
  <si>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</si>
  <si>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</si>
  <si>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</si>
  <si>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</si>
  <si>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</si>
  <si>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</si>
  <si>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</si>
  <si>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</si>
  <si>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</si>
  <si>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</si>
  <si>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</si>
  <si>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</si>
  <si>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</si>
  <si>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</si>
  <si>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</si>
  <si>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</si>
  <si>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</si>
  <si>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</si>
  <si>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</si>
  <si>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</si>
  <si>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</si>
  <si>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</si>
  <si>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</si>
  <si>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</si>
  <si>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</si>
  <si>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</si>
  <si>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</si>
  <si>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</si>
  <si>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</si>
  <si>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</si>
  <si>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</si>
  <si>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</si>
  <si>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</si>
  <si>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</si>
  <si>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</si>
  <si>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</si>
  <si>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</si>
  <si>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</si>
  <si>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</si>
  <si>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</si>
  <si>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</si>
  <si>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</si>
  <si>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</si>
  <si>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</si>
  <si>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</si>
  <si>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</si>
  <si>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</si>
  <si>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</si>
  <si>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</si>
  <si>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</si>
  <si>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</si>
  <si>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</si>
  <si>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</si>
  <si>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</si>
  <si>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</si>
  <si>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</si>
  <si>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</si>
  <si>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</si>
  <si>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</si>
  <si>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</si>
  <si>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</si>
  <si>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</si>
  <si>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</si>
  <si>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</si>
  <si>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</si>
  <si>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</si>
  <si>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</si>
  <si>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</si>
  <si>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</si>
  <si>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</si>
  <si>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</si>
  <si>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</si>
  <si>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</si>
  <si>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</si>
  <si>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</si>
  <si>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</si>
  <si>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</si>
  <si>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</si>
  <si>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</si>
  <si>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</si>
  <si>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</si>
  <si>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</si>
  <si>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</si>
  <si>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</si>
  <si>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</si>
  <si>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</si>
  <si>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</si>
  <si>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</si>
  <si>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</si>
  <si>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</si>
  <si>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</si>
  <si>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</si>
  <si>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</si>
  <si>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</si>
  <si>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</si>
  <si>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</si>
  <si>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</si>
  <si>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</si>
  <si>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</si>
  <si>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</si>
  <si>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</si>
  <si>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</si>
  <si>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</si>
  <si>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</si>
  <si>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</si>
  <si>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</si>
  <si>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</si>
  <si>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</si>
  <si>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</si>
  <si>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</si>
  <si>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</si>
  <si>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</si>
  <si>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</si>
  <si>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</si>
  <si>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</si>
  <si>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</si>
  <si>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</si>
  <si>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</si>
  <si>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</si>
  <si>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</si>
  <si>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</si>
  <si>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</si>
  <si>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</si>
  <si>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</si>
  <si>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</si>
  <si>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</si>
  <si>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</si>
  <si>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</si>
  <si>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</si>
  <si>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</si>
  <si>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</si>
  <si>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</si>
  <si>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</si>
  <si>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</si>
  <si>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</si>
  <si>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</si>
  <si>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</si>
  <si>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</si>
  <si>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</si>
  <si>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</si>
  <si>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</si>
  <si>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</si>
  <si>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</si>
  <si>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</si>
  <si>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</si>
  <si>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</si>
  <si>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</si>
  <si>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</si>
  <si>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</si>
  <si>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</si>
  <si>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</si>
  <si>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</si>
  <si>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</si>
  <si>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</si>
  <si>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</si>
  <si>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</si>
  <si>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</si>
  <si>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</si>
  <si>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</si>
  <si>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</si>
  <si>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</si>
  <si>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</si>
  <si>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</si>
  <si>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</si>
  <si>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</si>
  <si>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</si>
  <si>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</si>
  <si>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</si>
  <si>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</si>
  <si>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</si>
  <si>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</si>
  <si>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</si>
  <si>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</si>
  <si>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</si>
  <si>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</si>
  <si>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</si>
  <si>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</si>
  <si>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</si>
  <si>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</si>
  <si>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</si>
  <si>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</si>
  <si>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</si>
  <si>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</si>
  <si>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</si>
  <si>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</si>
  <si>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</si>
  <si>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</si>
  <si>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</si>
  <si>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</si>
  <si>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</si>
  <si>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</si>
  <si>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</si>
  <si>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</si>
  <si>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</si>
  <si>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</si>
  <si>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</si>
  <si>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</si>
  <si>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</si>
  <si>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</si>
  <si>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</si>
  <si>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</si>
  <si>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</si>
  <si>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</si>
  <si>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</si>
  <si>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</si>
  <si>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</si>
  <si>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</si>
  <si>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</si>
  <si>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</si>
  <si>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</si>
  <si>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</si>
  <si>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</si>
  <si>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</si>
  <si>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</si>
  <si>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</si>
  <si>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</si>
  <si>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</si>
  <si>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</si>
  <si>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</si>
  <si>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</si>
  <si>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</si>
  <si>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</si>
  <si>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</si>
  <si>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</si>
  <si>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</si>
  <si>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</si>
  <si>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</si>
  <si>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</si>
  <si>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</si>
  <si>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</si>
  <si>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</si>
  <si>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</si>
  <si>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</si>
  <si>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</si>
  <si>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</si>
  <si>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</si>
  <si>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</si>
  <si>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</si>
  <si>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</si>
  <si>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</si>
  <si>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</si>
  <si>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</si>
  <si>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</si>
  <si>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</si>
  <si>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</si>
  <si>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</si>
  <si>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</si>
  <si>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</si>
  <si>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</si>
  <si>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</si>
  <si>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</si>
  <si>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</si>
  <si>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</si>
  <si>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</si>
  <si>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</si>
  <si>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</si>
  <si>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</si>
  <si>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</si>
  <si>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</si>
  <si>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</si>
  <si>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</si>
  <si>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</si>
  <si>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</si>
  <si>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</si>
  <si>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</si>
  <si>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</si>
  <si>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</si>
  <si>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</si>
  <si>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</si>
  <si>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</si>
  <si>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</si>
  <si>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</si>
  <si>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</si>
  <si>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</si>
  <si>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</si>
  <si>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</si>
  <si>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</si>
  <si>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</si>
  <si>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</si>
  <si>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</si>
  <si>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</si>
  <si>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</si>
  <si>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</si>
  <si>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</si>
  <si>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</si>
  <si>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</si>
  <si>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</si>
  <si>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</si>
  <si>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</si>
  <si>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</si>
  <si>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</si>
  <si>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</si>
  <si>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</si>
  <si>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</si>
  <si>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</si>
  <si>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</si>
  <si>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</si>
  <si>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</si>
  <si>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</si>
  <si>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</si>
  <si>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</si>
  <si>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</si>
  <si>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</si>
  <si>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</si>
  <si>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</si>
  <si>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</si>
  <si>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</si>
  <si>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</si>
  <si>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</si>
  <si>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</si>
  <si>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</si>
  <si>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</si>
  <si>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</si>
  <si>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</si>
  <si>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</si>
  <si>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</si>
  <si>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</si>
  <si>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</si>
  <si>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</si>
  <si>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</si>
  <si>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</si>
  <si>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</si>
  <si>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</si>
  <si>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</si>
  <si>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</si>
  <si>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</si>
  <si>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</si>
  <si>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</si>
  <si>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</si>
  <si>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</si>
  <si>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</si>
  <si>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</si>
  <si>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</si>
  <si>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</si>
  <si>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</si>
  <si>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</si>
  <si>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</si>
  <si>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</si>
  <si>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</si>
  <si>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</si>
  <si>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</si>
  <si>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</si>
  <si>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</si>
  <si>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</si>
  <si>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</si>
  <si>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</si>
  <si>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</si>
  <si>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</si>
  <si>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</si>
  <si>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</si>
  <si>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</si>
  <si>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</si>
  <si>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</si>
  <si>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</si>
  <si>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</si>
  <si>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</si>
  <si>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</si>
  <si>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</si>
  <si>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</si>
  <si>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</si>
  <si>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</si>
  <si>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</si>
  <si>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</si>
  <si>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</si>
  <si>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</si>
  <si>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</si>
  <si>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</si>
  <si>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</si>
  <si>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</si>
  <si>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</si>
  <si>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</si>
  <si>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</si>
  <si>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</si>
  <si>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</si>
  <si>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</si>
  <si>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</si>
  <si>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</si>
  <si>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</si>
  <si>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</si>
  <si>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</si>
  <si>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</si>
  <si>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</si>
  <si>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</si>
  <si>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</si>
  <si>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</si>
  <si>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</si>
  <si>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</si>
  <si>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</si>
  <si>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</si>
  <si>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</si>
  <si>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</si>
  <si>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</si>
  <si>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</si>
  <si>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</si>
  <si>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</si>
  <si>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</si>
  <si>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</si>
  <si>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</si>
  <si>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</si>
  <si>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</si>
  <si>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</si>
  <si>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</si>
  <si>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</si>
  <si>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</si>
  <si>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</si>
  <si>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</si>
  <si>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</si>
  <si>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</si>
  <si>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</si>
  <si>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</si>
  <si>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</si>
  <si>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</si>
  <si>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</si>
  <si>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</si>
  <si>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</si>
  <si>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</si>
  <si>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</si>
  <si>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</si>
  <si>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</si>
  <si>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</si>
  <si>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</si>
  <si>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</si>
  <si>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</si>
  <si>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</si>
  <si>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</si>
  <si>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</si>
  <si>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</si>
  <si>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</si>
  <si>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</si>
  <si>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</si>
  <si>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</si>
  <si>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</si>
  <si>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</si>
  <si>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</si>
  <si>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</si>
  <si>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</si>
  <si>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</si>
  <si>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</si>
  <si>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</si>
  <si>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</si>
  <si>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</si>
  <si>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</si>
  <si>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</si>
  <si>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</si>
  <si>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</si>
  <si>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</si>
  <si>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</si>
  <si>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</si>
  <si>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</si>
  <si>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</si>
  <si>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</si>
  <si>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</si>
  <si>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</si>
  <si>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</si>
  <si>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</si>
  <si>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</si>
  <si>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</si>
  <si>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</si>
  <si>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</si>
  <si>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</si>
  <si>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</si>
  <si>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</si>
  <si>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</si>
  <si>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</si>
  <si>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</si>
  <si>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</si>
  <si>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</si>
  <si>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</si>
  <si>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</si>
  <si>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</si>
  <si>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</si>
  <si>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</si>
  <si>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</si>
  <si>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</si>
  <si>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</si>
  <si>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</si>
  <si>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</si>
  <si>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</si>
  <si>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</si>
  <si>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</si>
  <si>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</si>
  <si>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</si>
  <si>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</si>
  <si>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</si>
  <si>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</si>
  <si>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</si>
  <si>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</si>
  <si>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</si>
  <si>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</si>
  <si>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</si>
  <si>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</si>
  <si>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</si>
  <si>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</si>
  <si>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</si>
  <si>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</si>
  <si>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</si>
  <si>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</si>
  <si>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</si>
  <si>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</si>
  <si>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</si>
  <si>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</si>
  <si>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</si>
  <si>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</si>
  <si>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</si>
  <si>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</si>
  <si>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</si>
  <si>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</si>
  <si>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</si>
  <si>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</si>
  <si>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</si>
  <si>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</si>
  <si>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</si>
  <si>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</si>
  <si>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</si>
  <si>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</si>
  <si>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</si>
  <si>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</si>
  <si>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</si>
  <si>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</si>
  <si>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</si>
  <si>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</si>
  <si>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</si>
  <si>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</si>
  <si>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</si>
  <si>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</si>
  <si>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</si>
  <si>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</si>
  <si>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</si>
  <si>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</si>
  <si>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</si>
  <si>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</si>
  <si>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</si>
  <si>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</si>
  <si>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</si>
  <si>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</si>
  <si>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</si>
  <si>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</si>
  <si>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</si>
  <si>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</si>
  <si>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</si>
  <si>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</si>
  <si>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</si>
  <si>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</si>
  <si>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</si>
  <si>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</si>
  <si>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</si>
  <si>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</si>
  <si>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</si>
  <si>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</si>
  <si>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</si>
  <si>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</si>
  <si>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</si>
  <si>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</si>
  <si>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</si>
  <si>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</si>
  <si>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</si>
  <si>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</si>
  <si>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</si>
  <si>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</si>
  <si>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</si>
  <si>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</si>
  <si>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</si>
  <si>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</si>
  <si>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</si>
  <si>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</si>
  <si>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</si>
  <si>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</si>
  <si>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</si>
  <si>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</si>
  <si>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</si>
  <si>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</si>
  <si>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</si>
  <si>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</si>
  <si>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</si>
  <si>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</si>
  <si>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</si>
  <si>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</si>
  <si>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</si>
  <si>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</si>
  <si>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</si>
  <si>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</si>
  <si>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</si>
  <si>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</si>
  <si>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</si>
  <si>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</si>
  <si>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</si>
  <si>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</si>
  <si>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</si>
  <si>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</si>
  <si>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</si>
  <si>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</si>
  <si>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</si>
  <si>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</si>
  <si>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</si>
  <si>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</si>
  <si>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</si>
  <si>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</si>
  <si>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</si>
  <si>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</si>
  <si>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</si>
  <si>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</si>
  <si>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</si>
  <si>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</si>
  <si>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</si>
  <si>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</si>
  <si>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</si>
  <si>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</si>
  <si>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</si>
  <si>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</si>
  <si>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</si>
  <si>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</si>
  <si>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</si>
  <si>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</si>
  <si>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</si>
  <si>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</si>
  <si>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</si>
  <si>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</si>
  <si>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</si>
  <si>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</si>
  <si>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</si>
  <si>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</si>
  <si>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</si>
  <si>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</si>
  <si>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</si>
  <si>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</si>
  <si>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</si>
  <si>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</si>
  <si>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</si>
  <si>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</si>
  <si>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</si>
  <si>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</si>
  <si>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</si>
  <si>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</si>
  <si>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</si>
  <si>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</si>
  <si>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</si>
  <si>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</si>
  <si>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</si>
  <si>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</si>
  <si>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</si>
  <si>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</si>
  <si>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</si>
  <si>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</si>
  <si>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</si>
  <si>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</si>
  <si>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</si>
  <si>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</si>
  <si>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</si>
  <si>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</si>
  <si>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</si>
  <si>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</si>
  <si>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</si>
  <si>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</si>
  <si>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</si>
  <si>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</si>
  <si>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</si>
  <si>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</si>
  <si>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</si>
  <si>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</si>
  <si>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</si>
  <si>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</si>
  <si>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</si>
  <si>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</si>
  <si>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</si>
  <si>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</si>
  <si>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</si>
  <si>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</si>
  <si>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</si>
  <si>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</si>
  <si>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</si>
  <si>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</si>
  <si>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</si>
  <si>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</si>
  <si>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</si>
  <si>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</si>
  <si>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</si>
  <si>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</si>
  <si>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</si>
  <si>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</si>
  <si>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</si>
  <si>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</si>
  <si>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</si>
  <si>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</si>
  <si>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</si>
  <si>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</si>
  <si>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</si>
  <si>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</si>
  <si>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</si>
  <si>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</si>
  <si>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</si>
  <si>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</si>
  <si>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</si>
  <si>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</si>
  <si>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</si>
  <si>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</si>
  <si>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</si>
  <si>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</si>
  <si>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</si>
  <si>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</si>
  <si>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</si>
  <si>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</si>
  <si>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</si>
  <si>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</si>
  <si>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</si>
  <si>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</si>
  <si>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</si>
  <si>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</si>
  <si>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</si>
  <si>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</si>
  <si>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</si>
  <si>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</si>
  <si>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</si>
  <si>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</si>
  <si>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</si>
  <si>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</si>
  <si>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</si>
  <si>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</si>
  <si>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</si>
  <si>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</si>
  <si>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</si>
  <si>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</si>
  <si>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</si>
  <si>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</si>
  <si>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</si>
  <si>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</si>
  <si>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</si>
  <si>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</si>
  <si>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</si>
  <si>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</si>
  <si>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</si>
  <si>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</si>
  <si>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</si>
  <si>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</si>
  <si>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</si>
  <si>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</si>
  <si>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</si>
  <si>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</si>
  <si>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</si>
  <si>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</si>
  <si>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</si>
  <si>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</si>
  <si>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</si>
  <si>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</si>
  <si>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</si>
  <si>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</si>
  <si>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</si>
  <si>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</si>
  <si>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</si>
  <si>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</si>
  <si>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</si>
  <si>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</si>
  <si>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</si>
  <si>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</si>
  <si>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</si>
  <si>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</si>
  <si>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</si>
  <si>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</si>
  <si>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</si>
  <si>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</si>
  <si>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</si>
  <si>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</si>
  <si>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</si>
  <si>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</si>
  <si>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</si>
  <si>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</si>
  <si>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</si>
  <si>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</si>
  <si>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</si>
  <si>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</si>
  <si>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</si>
  <si>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</si>
  <si>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</si>
  <si>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</si>
  <si>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</si>
  <si>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</si>
  <si>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</si>
  <si>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</si>
  <si>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</si>
  <si>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</si>
  <si>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</si>
  <si>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</si>
  <si>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</si>
  <si>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</si>
  <si>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</si>
  <si>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</si>
  <si>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</si>
  <si>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</si>
  <si>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</si>
  <si>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</si>
  <si>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</si>
  <si>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</si>
  <si>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</si>
  <si>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</si>
  <si>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</si>
  <si>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</si>
  <si>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</si>
  <si>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</si>
  <si>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</si>
  <si>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</si>
  <si>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</si>
  <si>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</si>
  <si>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</si>
  <si>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</si>
  <si>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</si>
  <si>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</si>
  <si>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</si>
  <si>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</si>
  <si>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</si>
  <si>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</si>
  <si>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</si>
  <si>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</si>
  <si>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</si>
  <si>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</si>
  <si>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</si>
  <si>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</si>
  <si>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</si>
  <si>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</si>
  <si>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</si>
  <si>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</si>
  <si>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</si>
  <si>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</si>
  <si>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</si>
  <si>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</si>
  <si>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</si>
  <si>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</si>
  <si>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</si>
  <si>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</si>
  <si>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</si>
  <si>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</si>
  <si>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</si>
  <si>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</si>
  <si>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</si>
  <si>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</si>
  <si>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</si>
  <si>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</si>
  <si>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</si>
  <si>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</si>
  <si>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</si>
  <si>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</si>
  <si>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</si>
  <si>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</si>
  <si>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</si>
  <si>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</si>
  <si>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</si>
  <si>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</si>
  <si>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</si>
  <si>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</si>
  <si>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</si>
  <si>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</si>
  <si>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</si>
  <si>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</si>
  <si>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</si>
  <si>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</si>
  <si>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</si>
  <si>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</si>
  <si>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</si>
  <si>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</si>
  <si>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</si>
  <si>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</si>
  <si>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</si>
  <si>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</si>
  <si>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</si>
  <si>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</si>
  <si>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</si>
  <si>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</si>
  <si>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</si>
  <si>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</si>
  <si>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</si>
  <si>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</si>
  <si>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</si>
  <si>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</si>
  <si>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</si>
  <si>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</si>
  <si>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</si>
  <si>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</si>
  <si>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</si>
  <si>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</si>
  <si>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</si>
  <si>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</si>
  <si>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</si>
  <si>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</si>
  <si>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</si>
  <si>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</si>
  <si>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</si>
  <si>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</si>
  <si>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</si>
  <si>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</si>
  <si>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</si>
  <si>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</si>
  <si>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</si>
  <si>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</si>
  <si>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</si>
  <si>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</si>
  <si>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</si>
  <si>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</si>
  <si>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</si>
  <si>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</si>
  <si>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</si>
  <si>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</si>
  <si>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</si>
  <si>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</si>
  <si>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</si>
  <si>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</si>
  <si>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</si>
  <si>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</si>
  <si>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</si>
  <si>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</si>
  <si>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</si>
  <si>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</si>
  <si>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</si>
  <si>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</si>
  <si>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</si>
  <si>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</si>
  <si>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</si>
  <si>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</si>
  <si>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</si>
  <si>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</si>
  <si>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</si>
  <si>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</si>
  <si>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</si>
  <si>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</si>
  <si>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</si>
  <si>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</si>
  <si>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</si>
  <si>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</si>
  <si>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</si>
  <si>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</si>
  <si>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</si>
  <si>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</si>
  <si>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</si>
  <si>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</si>
  <si>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</si>
  <si>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</si>
  <si>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</si>
  <si>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</si>
  <si>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</si>
  <si>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</si>
  <si>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</si>
  <si>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</si>
  <si>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</si>
  <si>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</si>
  <si>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</si>
  <si>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</si>
  <si>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</si>
  <si>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</si>
  <si>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</si>
  <si>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</si>
  <si>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</si>
  <si>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</si>
  <si>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</si>
  <si>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</si>
  <si>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</si>
  <si>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</si>
  <si>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</si>
  <si>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</si>
  <si>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</si>
  <si>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</si>
  <si>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</si>
  <si>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</si>
  <si>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</si>
  <si>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</si>
  <si>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</si>
  <si>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</si>
  <si>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</si>
  <si>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</si>
  <si>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</si>
  <si>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</si>
  <si>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</si>
  <si>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</si>
  <si>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</si>
  <si>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</si>
  <si>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</si>
  <si>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</si>
  <si>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</si>
  <si>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</si>
  <si>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</si>
  <si>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</si>
  <si>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</si>
  <si>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</si>
  <si>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</si>
  <si>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</si>
  <si>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</si>
  <si>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</si>
  <si>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</si>
  <si>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</si>
  <si>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</si>
  <si>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</si>
  <si>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</si>
  <si>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</si>
  <si>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</si>
  <si>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</si>
  <si>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</si>
  <si>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</si>
  <si>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</si>
  <si>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</si>
  <si>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</si>
  <si>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</si>
  <si>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</si>
  <si>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</si>
  <si>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</si>
  <si>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</si>
  <si>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</si>
  <si>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</si>
  <si>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</si>
  <si>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</si>
  <si>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</si>
  <si>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</si>
  <si>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</si>
  <si>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</si>
  <si>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</si>
  <si>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</si>
  <si>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</si>
  <si>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</si>
  <si>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</si>
  <si>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</si>
  <si>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</si>
  <si>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</si>
  <si>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</si>
  <si>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</si>
  <si>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</si>
  <si>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</si>
  <si>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</si>
  <si>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</si>
  <si>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</si>
  <si>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</si>
  <si>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</si>
  <si>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</si>
  <si>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</si>
  <si>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</si>
  <si>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</si>
  <si>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</si>
  <si>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</si>
  <si>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</si>
  <si>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</si>
  <si>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</si>
  <si>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</si>
  <si>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</si>
  <si>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</si>
  <si>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</si>
  <si>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</si>
  <si>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</si>
  <si>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</si>
  <si>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</si>
  <si>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</si>
  <si>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</si>
  <si>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</si>
  <si>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</si>
  <si>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</si>
  <si>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</si>
  <si>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</si>
  <si>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</si>
  <si>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</si>
  <si>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</si>
  <si>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</si>
  <si>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</si>
  <si>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</si>
  <si>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</si>
  <si>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</si>
  <si>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</si>
  <si>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</si>
  <si>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</si>
  <si>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</si>
  <si>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</si>
  <si>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</si>
  <si>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</si>
  <si>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</si>
  <si>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</si>
  <si>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</si>
  <si>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</si>
  <si>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</si>
  <si>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</si>
  <si>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</si>
  <si>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</si>
  <si>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</si>
  <si>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</si>
  <si>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</si>
  <si>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</si>
  <si>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</si>
  <si>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</si>
  <si>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</si>
  <si>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</si>
  <si>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</si>
  <si>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</si>
  <si>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</si>
  <si>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</si>
  <si>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</si>
  <si>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</si>
  <si>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</si>
  <si>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</si>
  <si>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</si>
  <si>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</si>
  <si>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</si>
  <si>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</si>
  <si>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</si>
  <si>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</si>
  <si>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</si>
  <si>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</si>
  <si>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</si>
  <si>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</si>
  <si>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</si>
  <si>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</si>
  <si>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</si>
  <si>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</si>
  <si>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</si>
  <si>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</si>
  <si>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</si>
  <si>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</si>
  <si>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</si>
  <si>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</si>
  <si>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</si>
  <si>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</si>
  <si>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</si>
  <si>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</si>
  <si>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</si>
  <si>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</si>
  <si>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</si>
  <si>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</si>
  <si>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</si>
  <si>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</si>
  <si>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</si>
  <si>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</si>
  <si>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</si>
  <si>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</si>
  <si>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</si>
  <si>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</si>
  <si>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</si>
  <si>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</si>
  <si>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</si>
  <si>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</si>
  <si>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</si>
  <si>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</si>
  <si>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</si>
  <si>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</si>
  <si>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</si>
  <si>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</si>
  <si>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</si>
  <si>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</si>
  <si>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</si>
  <si>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</si>
  <si>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</si>
  <si>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</si>
  <si>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</si>
  <si>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</si>
  <si>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</si>
  <si>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</si>
  <si>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</si>
  <si>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</si>
  <si>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</si>
  <si>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</si>
  <si>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</si>
  <si>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</si>
  <si>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</si>
  <si>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</si>
  <si>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</si>
  <si>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</si>
  <si>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</si>
  <si>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</si>
  <si>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</si>
  <si>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</si>
  <si>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</si>
  <si>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</si>
  <si>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</si>
  <si>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</si>
  <si>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</si>
  <si>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</si>
  <si>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</si>
  <si>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</si>
  <si>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</si>
  <si>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</si>
  <si>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</si>
  <si>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</si>
  <si>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</si>
  <si>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</si>
  <si>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</si>
  <si>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</si>
  <si>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</si>
  <si>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</si>
  <si>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</si>
  <si>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</si>
  <si>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</si>
  <si>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</si>
  <si>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</si>
  <si>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</si>
  <si>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</si>
  <si>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</si>
  <si>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</si>
  <si>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</si>
  <si>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</si>
  <si>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</si>
  <si>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</si>
  <si>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</si>
  <si>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</si>
  <si>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</si>
  <si>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</si>
  <si>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</si>
  <si>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</si>
  <si>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</si>
  <si>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</si>
  <si>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</si>
  <si>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</si>
  <si>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</si>
  <si>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</si>
  <si>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</si>
  <si>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</si>
  <si>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</si>
  <si>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</si>
  <si>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</si>
  <si>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</si>
  <si>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</si>
  <si>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</si>
  <si>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</si>
  <si>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</si>
  <si>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</si>
  <si>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</si>
  <si>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</si>
  <si>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</si>
  <si>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</si>
  <si>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</si>
  <si>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</si>
  <si>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</si>
  <si>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</si>
  <si>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</si>
  <si>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</si>
  <si>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</si>
  <si>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</si>
  <si>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</si>
  <si>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</si>
  <si>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</si>
  <si>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</si>
  <si>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</si>
  <si>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</si>
  <si>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</si>
  <si>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</si>
  <si>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</si>
  <si>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</si>
  <si>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</si>
  <si>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</si>
  <si>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</si>
  <si>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</si>
  <si>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</si>
  <si>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</si>
  <si>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</si>
  <si>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</si>
  <si>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</si>
  <si>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</si>
  <si>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</si>
  <si>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</si>
  <si>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</si>
  <si>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</si>
  <si>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</si>
  <si>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</si>
  <si>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</si>
  <si>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</si>
  <si>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</si>
  <si>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</si>
  <si>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</si>
  <si>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</si>
  <si>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</si>
  <si>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</si>
  <si>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</si>
  <si>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</si>
  <si>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</si>
  <si>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</si>
  <si>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</si>
  <si>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</si>
  <si>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</si>
  <si>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</si>
  <si>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</si>
  <si>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</si>
  <si>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</si>
  <si>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</si>
  <si>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</si>
  <si>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</si>
  <si>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</si>
  <si>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</si>
  <si>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</si>
  <si>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</si>
  <si>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</si>
  <si>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</si>
  <si>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</si>
  <si>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</si>
  <si>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</si>
  <si>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</si>
  <si>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</si>
  <si>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</si>
  <si>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</si>
  <si>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</si>
  <si>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</si>
  <si>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</si>
  <si>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</si>
  <si>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</si>
  <si>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</si>
  <si>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</si>
  <si>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</si>
  <si>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</si>
  <si>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</si>
  <si>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</si>
  <si>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</si>
  <si>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</si>
  <si>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</si>
  <si>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</si>
  <si>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</si>
  <si>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</si>
  <si>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</si>
  <si>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</si>
  <si>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</si>
  <si>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</si>
  <si>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</si>
  <si>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</si>
  <si>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</si>
  <si>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</si>
  <si>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</si>
  <si>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</si>
  <si>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</si>
  <si>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</si>
  <si>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</si>
  <si>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</si>
  <si>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</si>
  <si>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</si>
  <si>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</si>
  <si>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</si>
  <si>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</si>
  <si>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</si>
  <si>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</si>
  <si>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</si>
  <si>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</si>
  <si>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</si>
  <si>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</si>
  <si>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</si>
  <si>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</si>
  <si>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</si>
  <si>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</si>
  <si>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</si>
  <si>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</si>
  <si>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</si>
  <si>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</si>
  <si>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</si>
  <si>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</si>
  <si>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</si>
  <si>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</si>
  <si>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</si>
  <si>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</si>
  <si>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</si>
  <si>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</si>
  <si>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</si>
  <si>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</si>
  <si>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</si>
  <si>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</si>
  <si>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</si>
  <si>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</si>
  <si>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</si>
  <si>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</si>
  <si>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</si>
  <si>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</si>
  <si>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</si>
  <si>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</si>
  <si>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</si>
  <si>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</si>
  <si>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</si>
  <si>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</si>
  <si>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</si>
  <si>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</si>
  <si>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</si>
  <si>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</si>
  <si>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</si>
  <si>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</si>
  <si>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</si>
  <si>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</si>
  <si>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</si>
  <si>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</si>
  <si>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</si>
  <si>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</si>
  <si>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</si>
  <si>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</si>
  <si>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</si>
  <si>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</si>
  <si>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</si>
  <si>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</si>
  <si>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</si>
  <si>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</si>
  <si>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</si>
  <si>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</si>
  <si>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</si>
  <si>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</si>
  <si>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</si>
  <si>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</si>
  <si>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</si>
  <si>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</si>
  <si>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</si>
  <si>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</si>
  <si>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</si>
  <si>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</si>
  <si>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</si>
  <si>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</si>
  <si>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</si>
  <si>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</si>
  <si>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</si>
  <si>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</si>
  <si>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</si>
  <si>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</si>
  <si>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</si>
  <si>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</si>
  <si>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</si>
  <si>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</si>
  <si>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</si>
  <si>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</si>
  <si>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</si>
  <si>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</si>
  <si>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</si>
  <si>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</si>
  <si>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</si>
  <si>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</si>
  <si>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</si>
  <si>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</si>
  <si>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</si>
  <si>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</si>
  <si>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</si>
  <si>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</si>
  <si>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</si>
  <si>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</si>
  <si>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</si>
  <si>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</si>
  <si>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</si>
  <si>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</si>
  <si>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</si>
  <si>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</si>
  <si>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</si>
  <si>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</si>
  <si>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</si>
  <si>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</si>
  <si>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</si>
  <si>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</si>
  <si>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</si>
  <si>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</si>
  <si>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</si>
  <si>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</si>
  <si>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</si>
  <si>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</si>
  <si>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</si>
  <si>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</si>
  <si>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</si>
  <si>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</si>
  <si>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</si>
  <si>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</si>
  <si>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</si>
  <si>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</si>
  <si>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</si>
  <si>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</si>
  <si>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</si>
  <si>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</si>
  <si>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</si>
  <si>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</si>
  <si>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</si>
  <si>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</si>
  <si>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</si>
  <si>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</si>
  <si>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</si>
  <si>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</si>
  <si>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</si>
  <si>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</si>
  <si>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</si>
  <si>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</si>
  <si>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</si>
  <si>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</si>
  <si>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</si>
  <si>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</si>
  <si>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</si>
  <si>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</si>
  <si>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</si>
  <si>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</si>
  <si>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</si>
  <si>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</si>
  <si>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</si>
  <si>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</si>
  <si>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</si>
  <si>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</si>
  <si>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</si>
  <si>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</si>
  <si>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</si>
  <si>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</si>
  <si>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</si>
  <si>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</si>
  <si>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</si>
  <si>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</si>
  <si>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</si>
  <si>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</si>
  <si>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</si>
  <si>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</si>
  <si>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</si>
  <si>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</si>
  <si>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</si>
  <si>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</si>
  <si>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</si>
  <si>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</si>
  <si>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</si>
  <si>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</si>
  <si>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</si>
  <si>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</si>
  <si>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</si>
  <si>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</si>
  <si>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</si>
  <si>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</si>
  <si>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</si>
  <si>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</si>
  <si>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</si>
  <si>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</si>
  <si>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</si>
  <si>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</si>
  <si>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</si>
  <si>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</si>
  <si>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</si>
  <si>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</si>
  <si>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</si>
  <si>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</si>
  <si>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</si>
  <si>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</si>
  <si>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</si>
  <si>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</si>
  <si>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</si>
  <si>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</si>
  <si>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</si>
  <si>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</si>
  <si>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</si>
  <si>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</si>
  <si>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</si>
  <si>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</si>
  <si>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</si>
  <si>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</si>
  <si>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</si>
  <si>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</si>
  <si>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</si>
  <si>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</si>
  <si>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</si>
  <si>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</si>
  <si>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</si>
  <si>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</si>
  <si>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</si>
  <si>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</si>
  <si>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</si>
  <si>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</si>
  <si>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</si>
  <si>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</si>
  <si>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</si>
  <si>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</si>
  <si>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</si>
  <si>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</si>
  <si>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</si>
  <si>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</si>
  <si>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</si>
  <si>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</si>
  <si>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</si>
  <si>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</si>
  <si>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</si>
  <si>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</si>
  <si>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</si>
  <si>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</si>
  <si>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</si>
  <si>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</si>
  <si>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</si>
  <si>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</si>
  <si>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</si>
  <si>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</si>
  <si>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</si>
  <si>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</si>
  <si>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</si>
  <si>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</si>
  <si>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</si>
  <si>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</si>
  <si>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</si>
  <si>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</si>
  <si>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</si>
  <si>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</si>
  <si>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</si>
  <si>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</si>
  <si>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</si>
  <si>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</si>
  <si>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</si>
  <si>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</si>
  <si>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</si>
  <si>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</si>
  <si>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</si>
  <si>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</si>
  <si>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</si>
  <si>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</si>
  <si>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</si>
  <si>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</si>
  <si>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</si>
  <si>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</si>
  <si>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</si>
  <si>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</si>
  <si>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</si>
  <si>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</si>
  <si>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</si>
  <si>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</si>
  <si>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</si>
  <si>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</si>
  <si>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</si>
  <si>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</si>
  <si>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</si>
  <si>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</si>
  <si>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</si>
  <si>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</si>
  <si>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</si>
  <si>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</si>
  <si>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</si>
  <si>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</si>
  <si>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</si>
  <si>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</si>
  <si>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</si>
  <si>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</si>
  <si>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</si>
  <si>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</si>
  <si>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</si>
  <si>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</si>
  <si>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</si>
  <si>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</si>
  <si>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</si>
  <si>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</si>
  <si>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</si>
  <si>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</si>
  <si>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</si>
  <si>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</si>
  <si>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</si>
  <si>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</si>
  <si>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</si>
  <si>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</si>
  <si>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</si>
  <si>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</si>
  <si>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</si>
  <si>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</si>
  <si>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</si>
  <si>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</si>
  <si>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</si>
  <si>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</si>
  <si>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</si>
  <si>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</si>
  <si>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</si>
  <si>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</si>
  <si>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</si>
  <si>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</si>
  <si>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</si>
  <si>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</si>
  <si>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</si>
  <si>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</si>
  <si>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</si>
  <si>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</si>
  <si>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</si>
  <si>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</si>
  <si>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</si>
  <si>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</si>
  <si>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</si>
  <si>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</si>
  <si>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</si>
  <si>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</si>
  <si>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</si>
  <si>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</si>
  <si>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</si>
  <si>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</si>
  <si>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</si>
  <si>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</si>
  <si>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</si>
  <si>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</si>
  <si>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</si>
  <si>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</si>
  <si>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</si>
  <si>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</si>
  <si>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</si>
  <si>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</si>
  <si>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</si>
  <si>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</si>
  <si>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</si>
  <si>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</si>
  <si>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</si>
  <si>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</si>
  <si>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</si>
  <si>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</si>
  <si>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</si>
  <si>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</si>
  <si>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</si>
  <si>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</si>
  <si>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</si>
  <si>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</si>
  <si>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</si>
  <si>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</si>
  <si>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</si>
  <si>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</si>
  <si>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</si>
  <si>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</si>
  <si>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</si>
  <si>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</si>
  <si>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</si>
  <si>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</si>
  <si>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</si>
  <si>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</si>
  <si>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</si>
  <si>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</si>
  <si>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</si>
  <si>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</si>
  <si>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</si>
  <si>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</si>
  <si>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</si>
  <si>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</si>
  <si>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</si>
  <si>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</si>
  <si>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</si>
  <si>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</si>
  <si>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</si>
  <si>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</si>
  <si>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</si>
  <si>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</si>
  <si>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</si>
  <si>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</si>
  <si>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</si>
  <si>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</si>
  <si>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</si>
  <si>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</si>
  <si>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</si>
  <si>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</si>
  <si>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</si>
  <si>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</si>
  <si>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</si>
  <si>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</si>
  <si>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</si>
  <si>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</si>
  <si>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</si>
  <si>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</si>
  <si>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</si>
  <si>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</si>
  <si>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</si>
  <si>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</si>
  <si>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</si>
  <si>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</si>
  <si>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</si>
  <si>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</si>
  <si>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</si>
  <si>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</si>
  <si>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</si>
  <si>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</si>
  <si>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</si>
  <si>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</si>
  <si>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</si>
  <si>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</si>
  <si>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</si>
  <si>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</si>
  <si>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</si>
  <si>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</si>
  <si>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</si>
  <si>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</si>
  <si>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</si>
  <si>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</si>
  <si>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</si>
  <si>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</si>
  <si>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</si>
  <si>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</si>
  <si>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</si>
  <si>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</si>
  <si>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</si>
  <si>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</si>
  <si>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</si>
  <si>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</si>
  <si>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</si>
  <si>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</si>
  <si>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</si>
  <si>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</si>
  <si>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</si>
  <si>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</si>
  <si>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</si>
  <si>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</si>
  <si>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</si>
  <si>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</si>
  <si>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</si>
  <si>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</si>
  <si>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</si>
  <si>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</si>
  <si>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</si>
  <si>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</si>
  <si>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</si>
  <si>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</si>
  <si>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</si>
  <si>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</si>
  <si>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</si>
  <si>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</si>
  <si>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</si>
  <si>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</si>
  <si>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</si>
  <si>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</si>
  <si>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</si>
  <si>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</si>
  <si>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</si>
  <si>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</si>
  <si>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</si>
  <si>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</si>
  <si>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</si>
  <si>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</si>
  <si>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</si>
  <si>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</si>
  <si>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</si>
  <si>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</si>
  <si>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</si>
  <si>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</si>
  <si>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</si>
  <si>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</si>
  <si>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</si>
  <si>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</si>
  <si>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</si>
  <si>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</si>
  <si>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</si>
  <si>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</si>
  <si>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</si>
  <si>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</si>
  <si>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</si>
  <si>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</si>
  <si>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</si>
  <si>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</si>
  <si>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</si>
  <si>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</si>
  <si>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</si>
  <si>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</si>
  <si>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</si>
  <si>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</si>
  <si>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</si>
  <si>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</si>
  <si>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</si>
  <si>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</si>
  <si>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</si>
  <si>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</si>
  <si>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</si>
  <si>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</si>
  <si>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</si>
  <si>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</si>
  <si>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</si>
  <si>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</si>
  <si>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</si>
  <si>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</si>
  <si>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</si>
  <si>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</si>
  <si>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</si>
  <si>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</si>
  <si>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</si>
  <si>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</si>
  <si>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</si>
  <si>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</si>
  <si>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</si>
  <si>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</si>
  <si>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</si>
  <si>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</si>
  <si>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</si>
  <si>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</si>
  <si>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</si>
  <si>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</si>
  <si>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</si>
  <si>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</si>
  <si>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</si>
  <si>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</si>
  <si>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</si>
  <si>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</si>
  <si>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</si>
  <si>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</si>
  <si>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</si>
  <si>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</si>
  <si>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</si>
  <si>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</si>
  <si>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</si>
  <si>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</si>
  <si>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</si>
  <si>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</si>
  <si>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</si>
  <si>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</si>
  <si>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</si>
  <si>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</si>
  <si>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</si>
  <si>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</si>
  <si>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</si>
  <si>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</si>
  <si>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</si>
  <si>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</si>
  <si>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</si>
  <si>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</si>
  <si>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</si>
  <si>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</si>
  <si>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</si>
  <si>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</si>
  <si>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</si>
  <si>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</si>
  <si>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</si>
  <si>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</si>
  <si>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</si>
  <si>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</si>
  <si>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</si>
  <si>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</si>
  <si>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</si>
  <si>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</si>
  <si>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</si>
  <si>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</si>
  <si>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</si>
  <si>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</si>
  <si>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</si>
  <si>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</si>
  <si>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</si>
  <si>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</si>
  <si>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</si>
  <si>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</si>
  <si>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</si>
  <si>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</si>
  <si>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</si>
  <si>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</si>
  <si>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</si>
  <si>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</si>
  <si>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</si>
  <si>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</si>
  <si>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</si>
  <si>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</si>
  <si>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</si>
  <si>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</si>
  <si>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</si>
  <si>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</si>
  <si>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</si>
  <si>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</si>
  <si>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</si>
  <si>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</si>
  <si>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</si>
  <si>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</si>
  <si>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</si>
  <si>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</si>
  <si>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</si>
  <si>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</si>
  <si>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</si>
  <si>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</si>
  <si>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</si>
  <si>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</si>
  <si>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</si>
  <si>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</si>
  <si>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</si>
  <si>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</si>
  <si>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</si>
  <si>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</si>
  <si>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</si>
  <si>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</si>
  <si>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</si>
  <si>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</si>
  <si>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</si>
  <si>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</si>
  <si>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</si>
  <si>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</si>
  <si>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</si>
  <si>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</si>
  <si>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</si>
  <si>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</si>
  <si>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</si>
  <si>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</si>
  <si>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</si>
  <si>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</si>
  <si>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</si>
  <si>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</si>
  <si>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</si>
  <si>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</si>
  <si>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</si>
  <si>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</si>
  <si>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</si>
  <si>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</si>
  <si>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</si>
  <si>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</si>
  <si>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</si>
  <si>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</si>
  <si>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</si>
  <si>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</si>
  <si>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</si>
  <si>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</si>
  <si>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</si>
  <si>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</si>
  <si>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</si>
  <si>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</si>
  <si>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</si>
  <si>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</si>
  <si>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</si>
  <si>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</si>
  <si>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</si>
  <si>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</si>
  <si>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</si>
  <si>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</si>
  <si>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</si>
  <si>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</si>
  <si>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</si>
  <si>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</si>
  <si>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</si>
  <si>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</si>
  <si>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</si>
  <si>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</si>
  <si>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</si>
  <si>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</si>
  <si>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</si>
  <si>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</si>
  <si>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</si>
  <si>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</si>
  <si>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</si>
  <si>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</si>
  <si>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</si>
  <si>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</si>
  <si>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</si>
  <si>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</si>
  <si>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</si>
  <si>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</si>
  <si>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</si>
  <si>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</si>
  <si>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</si>
  <si>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</si>
  <si>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</si>
  <si>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</si>
  <si>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</si>
  <si>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</si>
  <si>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</si>
  <si>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</si>
  <si>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</si>
  <si>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</si>
  <si>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</si>
  <si>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</si>
  <si>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</si>
  <si>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</si>
  <si>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</si>
  <si>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</si>
  <si>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</si>
  <si>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</si>
  <si>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</si>
  <si>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</si>
  <si>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</si>
  <si>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</si>
  <si>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</si>
  <si>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</si>
  <si>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</si>
  <si>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</si>
  <si>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</si>
  <si>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</si>
  <si>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</si>
  <si>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</si>
  <si>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</si>
  <si>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</si>
  <si>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</si>
  <si>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</si>
  <si>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</si>
  <si>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</si>
  <si>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</si>
  <si>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</si>
  <si>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</si>
  <si>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</si>
  <si>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</si>
  <si>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</si>
  <si>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</si>
  <si>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</si>
  <si>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</si>
  <si>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</si>
  <si>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</si>
  <si>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</si>
  <si>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</si>
  <si>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</si>
  <si>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</si>
  <si>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</si>
  <si>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</si>
  <si>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</si>
  <si>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</si>
  <si>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</si>
  <si>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</si>
  <si>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</si>
  <si>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</si>
  <si>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</si>
  <si>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</si>
  <si>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</si>
  <si>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</si>
  <si>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</si>
  <si>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</si>
  <si>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</si>
  <si>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</si>
  <si>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</si>
  <si>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</si>
  <si>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</si>
  <si>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</si>
  <si>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</si>
  <si>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</si>
  <si>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</si>
  <si>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</si>
  <si>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</si>
  <si>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</si>
  <si>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</si>
  <si>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</si>
  <si>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</si>
  <si>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</si>
  <si>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</si>
  <si>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</si>
  <si>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</si>
  <si>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</si>
  <si>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</si>
  <si>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</si>
  <si>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</si>
  <si>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</si>
  <si>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</si>
  <si>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</si>
  <si>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</si>
  <si>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</si>
  <si>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</si>
  <si>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</si>
  <si>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</si>
  <si>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</si>
  <si>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</si>
  <si>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</si>
  <si>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</si>
  <si>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</si>
  <si>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</si>
  <si>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</si>
  <si>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</si>
  <si>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</si>
  <si>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</si>
  <si>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</si>
  <si>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</si>
  <si>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</si>
  <si>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</si>
  <si>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</si>
  <si>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</si>
  <si>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</si>
  <si>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</si>
  <si>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</si>
  <si>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</si>
  <si>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</si>
  <si>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</si>
  <si>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</si>
  <si>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</si>
  <si>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</si>
  <si>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</si>
  <si>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</si>
  <si>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</si>
  <si>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</si>
  <si>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</si>
  <si>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</si>
  <si>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</si>
  <si>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</si>
  <si>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</si>
  <si>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</si>
  <si>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</si>
  <si>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</si>
  <si>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</si>
  <si>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</si>
  <si>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</si>
  <si>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</si>
  <si>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</si>
  <si>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</si>
  <si>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</si>
  <si>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</si>
  <si>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</si>
  <si>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</si>
  <si>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</si>
  <si>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</si>
  <si>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</si>
  <si>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</si>
  <si>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</si>
  <si>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</si>
  <si>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</si>
  <si>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</si>
  <si>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</si>
  <si>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</si>
  <si>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</si>
  <si>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</si>
  <si>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</si>
  <si>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</si>
  <si>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</si>
  <si>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</si>
  <si>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</si>
  <si>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</si>
  <si>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</si>
  <si>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</si>
  <si>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</si>
  <si>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</si>
  <si>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</si>
  <si>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</si>
  <si>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</si>
  <si>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</si>
  <si>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</si>
  <si>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</si>
  <si>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</si>
  <si>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</si>
  <si>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</si>
  <si>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</si>
  <si>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</si>
  <si>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</si>
  <si>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</si>
  <si>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</si>
  <si>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</si>
  <si>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</si>
  <si>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</si>
  <si>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</si>
  <si>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</si>
  <si>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</si>
  <si>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</si>
  <si>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</si>
  <si>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</si>
  <si>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</si>
  <si>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</si>
  <si>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</si>
  <si>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</si>
  <si>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</si>
  <si>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</si>
  <si>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</si>
  <si>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</si>
  <si>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</si>
  <si>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</si>
  <si>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</si>
  <si>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</si>
  <si>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</si>
  <si>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</si>
  <si>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</si>
  <si>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</si>
  <si>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</si>
  <si>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</si>
  <si>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</si>
  <si>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</si>
  <si>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</si>
  <si>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</si>
  <si>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</si>
  <si>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</si>
  <si>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</si>
  <si>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</si>
  <si>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</si>
  <si>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</si>
  <si>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</si>
  <si>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</si>
  <si>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</si>
  <si>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</si>
  <si>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</si>
  <si>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</si>
  <si>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</si>
  <si>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</si>
  <si>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</si>
  <si>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</si>
  <si>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</si>
  <si>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</si>
  <si>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</si>
  <si>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</si>
  <si>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</si>
  <si>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</si>
  <si>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</si>
  <si>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</si>
  <si>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</si>
  <si>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</si>
  <si>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</si>
  <si>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</si>
  <si>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</si>
  <si>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</si>
  <si>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</si>
  <si>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</si>
  <si>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</si>
  <si>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</si>
  <si>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</si>
  <si>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</si>
  <si>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</si>
  <si>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</si>
  <si>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</si>
  <si>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</si>
  <si>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</si>
  <si>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</si>
  <si>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</si>
  <si>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</si>
  <si>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</si>
  <si>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</si>
  <si>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</si>
  <si>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</si>
  <si>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</si>
  <si>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</si>
  <si>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</si>
  <si>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</si>
  <si>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</si>
  <si>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</si>
  <si>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</si>
  <si>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</si>
  <si>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</si>
  <si>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</si>
  <si>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</si>
  <si>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</si>
  <si>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</si>
  <si>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</si>
  <si>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</si>
  <si>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</si>
  <si>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</si>
  <si>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</si>
  <si>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</si>
  <si>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</si>
  <si>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</si>
  <si>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</si>
  <si>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</si>
  <si>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</si>
  <si>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</si>
  <si>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</si>
  <si>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</si>
  <si>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</si>
  <si>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</si>
  <si>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</si>
  <si>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</si>
  <si>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</si>
  <si>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</si>
  <si>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</si>
  <si>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</si>
  <si>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</si>
  <si>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</si>
  <si>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</si>
  <si>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</si>
  <si>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</si>
  <si>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</si>
  <si>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</si>
  <si>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</si>
  <si>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</si>
  <si>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</si>
  <si>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</si>
  <si>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</si>
  <si>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</si>
  <si>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</si>
  <si>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</si>
  <si>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</si>
  <si>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</si>
  <si>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</si>
  <si>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</si>
  <si>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</si>
  <si>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</si>
  <si>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</si>
  <si>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</si>
  <si>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</si>
  <si>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</si>
  <si>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</si>
  <si>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</si>
  <si>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</si>
  <si>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</si>
  <si>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</si>
  <si>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</si>
  <si>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</si>
  <si>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</si>
  <si>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</si>
  <si>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</si>
  <si>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</si>
  <si>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</si>
  <si>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</si>
  <si>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</si>
  <si>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</si>
  <si>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</si>
  <si>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</si>
  <si>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</si>
  <si>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</si>
  <si>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</si>
  <si>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</si>
  <si>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</si>
  <si>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</si>
  <si>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</si>
  <si>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</si>
  <si>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</si>
  <si>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</si>
  <si>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</si>
  <si>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</si>
  <si>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</si>
  <si>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</si>
  <si>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</si>
  <si>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</si>
  <si>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</si>
  <si>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</si>
  <si>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</si>
  <si>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</si>
  <si>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</si>
  <si>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</si>
  <si>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</si>
  <si>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</si>
  <si>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</si>
  <si>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</si>
  <si>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</si>
  <si>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</si>
  <si>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</si>
  <si>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</si>
  <si>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</si>
  <si>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</si>
  <si>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</si>
  <si>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</si>
  <si>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</si>
  <si>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</si>
  <si>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</si>
  <si>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</si>
  <si>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</si>
  <si>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</si>
  <si>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</si>
  <si>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</si>
  <si>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</si>
  <si>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</si>
  <si>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</si>
  <si>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</si>
  <si>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</si>
  <si>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</si>
  <si>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</si>
  <si>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</si>
  <si>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</si>
  <si>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</si>
  <si>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</si>
  <si>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</si>
  <si>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</si>
  <si>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</si>
  <si>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</si>
  <si>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</si>
  <si>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</si>
  <si>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</si>
  <si>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</si>
  <si>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</si>
  <si>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</si>
  <si>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</si>
  <si>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</si>
  <si>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</si>
  <si>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</si>
  <si>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</si>
  <si>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</si>
  <si>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</si>
  <si>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</si>
  <si>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</si>
  <si>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</si>
  <si>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</si>
  <si>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</si>
  <si>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</si>
  <si>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</si>
  <si>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</si>
  <si>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</si>
  <si>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</si>
  <si>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</si>
  <si>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</si>
  <si>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</si>
  <si>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</si>
  <si>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</si>
  <si>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</si>
  <si>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</si>
  <si>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</si>
  <si>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</si>
  <si>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</si>
  <si>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</si>
  <si>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</si>
  <si>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</si>
  <si>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</si>
  <si>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</si>
  <si>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</si>
  <si>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</si>
  <si>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</si>
  <si>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</si>
  <si>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</si>
  <si>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</si>
  <si>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</si>
  <si>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</si>
  <si>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</si>
  <si>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</si>
  <si>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</si>
  <si>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</si>
  <si>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</si>
  <si>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</si>
  <si>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</si>
  <si>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</si>
  <si>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</si>
  <si>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</si>
  <si>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</si>
  <si>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</si>
  <si>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</si>
  <si>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</si>
  <si>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</si>
  <si>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</si>
  <si>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</si>
  <si>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</si>
  <si>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</si>
  <si>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</si>
  <si>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</si>
  <si>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</si>
  <si>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</si>
  <si>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</si>
  <si>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</si>
  <si>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</si>
  <si>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</si>
  <si>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</si>
  <si>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</si>
  <si>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</si>
  <si>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</si>
  <si>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</si>
  <si>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</si>
  <si>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</si>
  <si>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</si>
  <si>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</si>
  <si>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</si>
  <si>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</si>
  <si>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</si>
  <si>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</si>
  <si>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</si>
  <si>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</si>
  <si>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</si>
  <si>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</si>
  <si>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</si>
  <si>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</si>
  <si>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</si>
  <si>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</si>
  <si>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</si>
  <si>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</si>
  <si>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</si>
  <si>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</si>
  <si>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</si>
  <si>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</si>
  <si>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</si>
  <si>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</si>
  <si>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</si>
  <si>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</si>
  <si>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</si>
  <si>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</si>
  <si>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</si>
  <si>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</si>
  <si>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</si>
  <si>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</si>
  <si>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</si>
  <si>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</si>
  <si>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</si>
  <si>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</si>
  <si>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</si>
  <si>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</si>
  <si>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</si>
  <si>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</si>
  <si>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</si>
  <si>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</si>
  <si>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</si>
  <si>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</si>
  <si>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</si>
  <si>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</si>
  <si>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</si>
  <si>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</si>
  <si>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</si>
  <si>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</si>
  <si>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</si>
  <si>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</si>
  <si>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</si>
  <si>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</si>
  <si>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</si>
  <si>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</si>
  <si>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</si>
  <si>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</si>
  <si>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</si>
  <si>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</si>
  <si>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</si>
  <si>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</si>
  <si>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</si>
  <si>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</si>
  <si>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</si>
  <si>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</si>
  <si>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</si>
  <si>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</si>
  <si>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</si>
  <si>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</si>
  <si>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</si>
  <si>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</si>
  <si>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</si>
  <si>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</si>
  <si>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</si>
  <si>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</si>
  <si>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</si>
  <si>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</si>
  <si>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</si>
  <si>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</si>
  <si>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</si>
  <si>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</si>
  <si>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</si>
  <si>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</si>
  <si>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</si>
  <si>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</si>
  <si>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</si>
  <si>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</si>
  <si>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</si>
  <si>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</si>
  <si>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</si>
  <si>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</si>
  <si>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</si>
  <si>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</si>
  <si>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</si>
  <si>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</si>
  <si>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</si>
  <si>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</si>
  <si>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</si>
  <si>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</si>
  <si>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</si>
  <si>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</si>
  <si>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</si>
  <si>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</si>
  <si>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</si>
  <si>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</si>
  <si>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</si>
  <si>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</si>
  <si>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</si>
  <si>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</si>
  <si>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</si>
  <si>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</si>
  <si>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</si>
  <si>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</si>
  <si>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</si>
  <si>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</si>
  <si>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</si>
  <si>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</si>
  <si>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</si>
  <si>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</si>
  <si>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</si>
  <si>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</si>
  <si>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</si>
  <si>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</si>
  <si>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</si>
  <si>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</si>
  <si>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</si>
  <si>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</si>
  <si>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</si>
  <si>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</si>
  <si>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</si>
  <si>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</si>
  <si>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</si>
  <si>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</si>
  <si>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</si>
  <si>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</si>
  <si>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</si>
  <si>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</si>
  <si>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</si>
  <si>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</si>
  <si>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</si>
  <si>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</si>
  <si>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</si>
  <si>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</si>
  <si>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</si>
  <si>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</si>
  <si>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</si>
  <si>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</si>
  <si>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</si>
  <si>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</si>
  <si>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</si>
  <si>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</si>
  <si>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</si>
  <si>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</si>
  <si>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</si>
  <si>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</si>
  <si>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</si>
  <si>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</si>
  <si>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</si>
  <si>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</si>
  <si>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</si>
  <si>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</si>
  <si>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</si>
  <si>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</si>
  <si>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</si>
  <si>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</si>
  <si>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</si>
  <si>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</si>
  <si>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</si>
  <si>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</si>
  <si>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</si>
  <si>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</si>
  <si>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</si>
  <si>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</si>
  <si>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</si>
  <si>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</si>
  <si>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</si>
  <si>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</si>
  <si>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</si>
  <si>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</si>
  <si>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</si>
  <si>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</si>
  <si>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</si>
  <si>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</si>
  <si>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</si>
  <si>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</si>
  <si>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</si>
  <si>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</si>
  <si>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</si>
  <si>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</si>
  <si>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</si>
  <si>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</si>
  <si>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</si>
  <si>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</si>
  <si>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</si>
  <si>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</si>
  <si>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</si>
  <si>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</si>
  <si>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</si>
  <si>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</si>
  <si>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</si>
  <si>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</si>
  <si>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</si>
  <si>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</si>
  <si>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</si>
  <si>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</si>
  <si>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</si>
  <si>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</si>
  <si>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</si>
  <si>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</si>
  <si>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</si>
  <si>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</si>
  <si>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</si>
  <si>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</si>
  <si>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</si>
  <si>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</si>
  <si>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</si>
  <si>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</si>
  <si>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</si>
  <si>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</si>
  <si>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</si>
  <si>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</si>
  <si>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</si>
  <si>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</si>
  <si>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</si>
  <si>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</si>
  <si>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</si>
  <si>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</si>
  <si>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</si>
  <si>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</si>
  <si>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</si>
  <si>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</si>
  <si>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</si>
  <si>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</si>
  <si>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</si>
  <si>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</si>
  <si>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</si>
  <si>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</si>
  <si>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</si>
  <si>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</si>
  <si>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</si>
  <si>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</si>
  <si>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</si>
  <si>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</si>
  <si>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</si>
  <si>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</si>
  <si>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</si>
  <si>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</si>
  <si>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</si>
  <si>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</si>
  <si>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</si>
  <si>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</si>
  <si>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</si>
  <si>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</si>
  <si>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</si>
  <si>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</si>
  <si>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</si>
  <si>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</si>
  <si>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</si>
  <si>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</si>
  <si>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</si>
  <si>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</si>
  <si>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</si>
  <si>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</si>
  <si>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</si>
  <si>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</si>
  <si>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</si>
  <si>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</si>
  <si>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</si>
  <si>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</si>
  <si>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</si>
  <si>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</si>
  <si>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</si>
  <si>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</si>
  <si>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</si>
  <si>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</si>
  <si>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</si>
  <si>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</si>
  <si>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</si>
  <si>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</si>
  <si>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</si>
  <si>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</si>
  <si>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</si>
  <si>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</si>
  <si>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</si>
  <si>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</si>
  <si>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</si>
  <si>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</si>
  <si>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</si>
  <si>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</si>
  <si>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</si>
  <si>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</si>
  <si>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</si>
  <si>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</si>
  <si>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</si>
  <si>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</si>
  <si>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</si>
  <si>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</si>
  <si>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</si>
  <si>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</si>
  <si>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</si>
  <si>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</si>
  <si>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</si>
  <si>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</si>
  <si>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</si>
  <si>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</si>
  <si>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</si>
  <si>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</si>
  <si>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</si>
  <si>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</si>
  <si>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</si>
  <si>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</si>
  <si>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</si>
  <si>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</si>
  <si>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</si>
  <si>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</si>
  <si>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</si>
  <si>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</si>
  <si>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</si>
  <si>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</si>
  <si>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</si>
  <si>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</si>
  <si>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</si>
  <si>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</si>
  <si>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</si>
  <si>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</si>
  <si>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</si>
  <si>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</si>
  <si>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</si>
  <si>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</si>
  <si>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</si>
  <si>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</si>
  <si>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</si>
  <si>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</si>
  <si>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</si>
  <si>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</si>
  <si>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</si>
  <si>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</si>
  <si>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</si>
  <si>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</si>
  <si>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</si>
  <si>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</si>
  <si>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</si>
  <si>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</si>
  <si>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</si>
  <si>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</si>
  <si>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</si>
  <si>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</si>
  <si>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</si>
  <si>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</si>
  <si>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</si>
  <si>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</si>
  <si>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</si>
  <si>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</si>
  <si>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</si>
  <si>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</si>
  <si>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</si>
  <si>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</si>
  <si>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</si>
  <si>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</si>
  <si>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</si>
  <si>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</si>
  <si>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</si>
  <si>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</si>
  <si>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</si>
  <si>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</si>
  <si>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</si>
  <si>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</si>
  <si>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</si>
  <si>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</si>
  <si>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</si>
  <si>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</si>
  <si>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</si>
  <si>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</si>
  <si>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</si>
  <si>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</si>
  <si>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</si>
  <si>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</si>
  <si>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</si>
  <si>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</si>
  <si>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</si>
  <si>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</si>
  <si>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</si>
  <si>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</si>
  <si>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</si>
  <si>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</si>
  <si>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</si>
  <si>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</si>
  <si>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</si>
  <si>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</si>
  <si>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</si>
  <si>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</si>
  <si>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</si>
  <si>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</si>
  <si>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</si>
  <si>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</si>
  <si>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</si>
  <si>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</si>
  <si>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</si>
  <si>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</si>
  <si>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</si>
  <si>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</si>
  <si>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</si>
  <si>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</si>
  <si>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</si>
  <si>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</si>
  <si>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</si>
  <si>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</si>
  <si>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</si>
  <si>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</si>
  <si>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</si>
  <si>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</si>
  <si>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</si>
  <si>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</si>
  <si>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</si>
  <si>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</si>
  <si>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</si>
  <si>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</si>
  <si>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</si>
  <si>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</si>
  <si>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</si>
  <si>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</si>
  <si>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</si>
  <si>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</si>
  <si>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</si>
  <si>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</si>
  <si>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</si>
  <si>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</si>
  <si>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</si>
  <si>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</si>
  <si>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</si>
  <si>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</si>
  <si>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</si>
  <si>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</si>
  <si>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</si>
  <si>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</si>
  <si>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</si>
  <si>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</si>
  <si>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</si>
  <si>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</si>
  <si>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</si>
  <si>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</si>
  <si>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</si>
  <si>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</si>
  <si>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</si>
  <si>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</si>
  <si>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</si>
  <si>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</si>
  <si>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</si>
  <si>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</si>
  <si>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</si>
  <si>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</si>
  <si>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</si>
  <si>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</si>
  <si>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</si>
  <si>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</si>
  <si>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</si>
  <si>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</si>
  <si>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</si>
  <si>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</si>
  <si>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</si>
  <si>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</si>
  <si>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</si>
  <si>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</si>
  <si>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</si>
  <si>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</si>
  <si>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</si>
  <si>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</si>
  <si>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</si>
  <si>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</si>
  <si>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</si>
  <si>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</si>
  <si>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</si>
  <si>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</si>
  <si>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</si>
  <si>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</si>
  <si>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</si>
  <si>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</si>
  <si>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</si>
  <si>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</si>
  <si>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</si>
  <si>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</si>
  <si>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</si>
  <si>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</si>
  <si>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</si>
  <si>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</si>
  <si>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</si>
  <si>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</si>
  <si>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</si>
  <si>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</si>
  <si>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</si>
  <si>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</si>
  <si>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</si>
  <si>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</si>
  <si>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</si>
  <si>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</si>
  <si>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</si>
  <si>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</si>
  <si>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</si>
  <si>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</si>
  <si>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</si>
  <si>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</si>
  <si>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</si>
  <si>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</si>
  <si>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</si>
  <si>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</si>
  <si>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</si>
  <si>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</si>
  <si>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</si>
  <si>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</si>
  <si>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</si>
  <si>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</si>
  <si>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</si>
  <si>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</si>
  <si>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</si>
  <si>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</si>
  <si>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</si>
  <si>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</si>
  <si>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</si>
  <si>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</si>
  <si>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</si>
  <si>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</si>
  <si>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</si>
  <si>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</si>
  <si>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</si>
  <si>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</si>
  <si>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</si>
  <si>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</si>
  <si>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</si>
  <si>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</si>
  <si>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</si>
  <si>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</si>
  <si>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</si>
  <si>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</si>
  <si>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</si>
  <si>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</si>
  <si>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</si>
  <si>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</si>
  <si>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</si>
  <si>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</si>
  <si>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</si>
  <si>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</si>
  <si>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</si>
  <si>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</si>
  <si>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</si>
  <si>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</si>
  <si>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</si>
  <si>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</si>
  <si>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</si>
  <si>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</si>
  <si>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</si>
  <si>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</si>
  <si>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</si>
  <si>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</si>
  <si>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</si>
  <si>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</si>
  <si>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</si>
  <si>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</si>
  <si>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</si>
  <si>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</si>
  <si>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</si>
  <si>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</si>
  <si>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</si>
  <si>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</si>
  <si>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</si>
  <si>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</si>
  <si>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</si>
  <si>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</si>
  <si>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</si>
  <si>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</si>
  <si>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</si>
  <si>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</si>
  <si>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</si>
  <si>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</si>
  <si>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</si>
  <si>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</si>
  <si>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</si>
  <si>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</si>
  <si>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</si>
  <si>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</si>
  <si>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</si>
  <si>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</si>
  <si>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</si>
  <si>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</si>
  <si>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</si>
  <si>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</si>
  <si>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</si>
  <si>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</si>
  <si>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</si>
  <si>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</si>
  <si>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</si>
  <si>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</si>
  <si>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</si>
  <si>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</si>
  <si>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</si>
  <si>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</si>
  <si>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</si>
  <si>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</si>
  <si>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</si>
  <si>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</si>
  <si>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</si>
  <si>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</si>
  <si>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</si>
  <si>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</si>
  <si>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</si>
  <si>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</si>
  <si>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</si>
  <si>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</si>
  <si>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</si>
  <si>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</si>
  <si>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</si>
  <si>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</si>
  <si>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</si>
  <si>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</si>
  <si>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</si>
  <si>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</si>
  <si>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</si>
  <si>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</si>
  <si>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</si>
  <si>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</si>
  <si>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</si>
  <si>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</si>
  <si>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</si>
  <si>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</si>
  <si>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</si>
  <si>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</si>
  <si>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</si>
  <si>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</si>
  <si>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</si>
  <si>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</si>
  <si>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</si>
  <si>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</si>
  <si>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</si>
  <si>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</si>
  <si>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</si>
  <si>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</si>
  <si>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</si>
  <si>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</si>
  <si>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</si>
  <si>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</si>
  <si>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</si>
  <si>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</si>
  <si>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</si>
  <si>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</si>
  <si>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</si>
  <si>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</si>
  <si>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</si>
  <si>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</si>
  <si>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</si>
  <si>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</si>
  <si>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</si>
  <si>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</si>
  <si>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</si>
  <si>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</si>
  <si>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</si>
  <si>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</si>
  <si>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</si>
  <si>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</si>
  <si>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</si>
  <si>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</si>
  <si>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</si>
  <si>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</si>
  <si>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</si>
  <si>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</si>
  <si>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</si>
  <si>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</si>
  <si>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</si>
  <si>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</si>
  <si>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</si>
  <si>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</si>
  <si>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</si>
  <si>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</si>
  <si>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</si>
  <si>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</si>
  <si>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</si>
  <si>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</si>
  <si>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</si>
  <si>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</si>
  <si>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</si>
  <si>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</si>
  <si>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</si>
  <si>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</si>
  <si>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</si>
  <si>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</si>
  <si>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</si>
  <si>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</si>
  <si>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</si>
  <si>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</si>
  <si>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</si>
  <si>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</si>
  <si>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</si>
  <si>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</si>
  <si>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</si>
  <si>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</si>
  <si>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</si>
  <si>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</si>
  <si>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</si>
  <si>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</si>
  <si>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</si>
  <si>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</si>
  <si>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</si>
  <si>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</si>
  <si>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</si>
  <si>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</si>
  <si>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</si>
  <si>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</si>
  <si>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</si>
  <si>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</si>
  <si>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</si>
  <si>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</si>
  <si>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</si>
  <si>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</si>
  <si>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</si>
  <si>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</si>
  <si>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</si>
  <si>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</si>
  <si>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</si>
  <si>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</si>
  <si>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</si>
  <si>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</si>
  <si>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</si>
  <si>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</si>
  <si>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</si>
  <si>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</si>
  <si>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</si>
  <si>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</si>
  <si>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</si>
  <si>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</si>
  <si>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</si>
  <si>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</si>
  <si>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</si>
  <si>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</si>
  <si>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</si>
  <si>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</si>
  <si>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</si>
  <si>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</si>
  <si>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</si>
  <si>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</si>
  <si>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</si>
  <si>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</si>
  <si>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</si>
  <si>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</si>
  <si>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</si>
  <si>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</si>
  <si>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</si>
  <si>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</si>
  <si>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</si>
  <si>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</si>
  <si>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</si>
  <si>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</si>
  <si>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</si>
  <si>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</si>
  <si>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</si>
  <si>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</si>
  <si>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</si>
  <si>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</si>
  <si>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</si>
  <si>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</si>
  <si>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</si>
  <si>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</si>
  <si>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</si>
  <si>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</si>
  <si>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</si>
  <si>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</si>
  <si>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</si>
  <si>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</si>
  <si>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</si>
  <si>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</si>
  <si>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</si>
  <si>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</si>
  <si>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</si>
  <si>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</si>
  <si>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</si>
  <si>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</si>
  <si>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</si>
  <si>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</si>
  <si>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</si>
  <si>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</si>
  <si>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</si>
  <si>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</si>
  <si>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</si>
  <si>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</si>
  <si>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</si>
  <si>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</si>
  <si>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</si>
  <si>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</si>
  <si>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</si>
  <si>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</si>
  <si>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</si>
  <si>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</si>
  <si>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</si>
  <si>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</si>
  <si>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</si>
  <si>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</si>
  <si>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</si>
  <si>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</si>
  <si>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</si>
  <si>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</si>
  <si>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</si>
  <si>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</si>
  <si>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</si>
  <si>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</si>
  <si>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</si>
  <si>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</si>
  <si>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</si>
  <si>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</si>
  <si>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</si>
  <si>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</si>
  <si>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</si>
  <si>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</si>
  <si>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</si>
  <si>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</si>
  <si>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</si>
  <si>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</si>
  <si>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</si>
  <si>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</si>
  <si>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</si>
  <si>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</si>
  <si>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</si>
  <si>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</si>
  <si>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</si>
  <si>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</si>
  <si>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</si>
  <si>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</si>
  <si>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</si>
  <si>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</si>
  <si>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</si>
  <si>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</si>
  <si>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</si>
  <si>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</si>
  <si>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</si>
  <si>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</si>
  <si>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</si>
  <si>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</si>
  <si>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</si>
  <si>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</si>
  <si>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</si>
  <si>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</si>
  <si>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</si>
  <si>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</si>
  <si>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</si>
  <si>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</si>
  <si>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</si>
  <si>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</si>
  <si>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</si>
  <si>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</si>
  <si>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</si>
  <si>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</si>
  <si>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</si>
  <si>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</si>
  <si>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</si>
  <si>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</si>
  <si>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</si>
  <si>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</si>
  <si>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</si>
  <si>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</si>
  <si>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</si>
  <si>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</si>
  <si>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</si>
  <si>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</si>
  <si>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</si>
  <si>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</si>
  <si>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</si>
  <si>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</si>
  <si>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</si>
  <si>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</si>
  <si>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</si>
  <si>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</si>
  <si>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</si>
  <si>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</si>
  <si>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</si>
  <si>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</si>
  <si>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</si>
  <si>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</si>
  <si>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</si>
  <si>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</si>
  <si>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</si>
  <si>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</si>
  <si>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</si>
  <si>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</si>
  <si>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</si>
  <si>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</si>
  <si>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</si>
  <si>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</si>
  <si>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</si>
  <si>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</si>
  <si>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</si>
  <si>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</si>
  <si>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</si>
  <si>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</si>
  <si>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</si>
  <si>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</si>
  <si>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</si>
  <si>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</si>
  <si>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</si>
  <si>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</si>
  <si>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</si>
  <si>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</si>
  <si>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</si>
  <si>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</si>
  <si>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</si>
  <si>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</si>
  <si>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</si>
  <si>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</si>
  <si>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</si>
  <si>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</si>
  <si>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</si>
  <si>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</si>
  <si>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</si>
  <si>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</si>
  <si>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</si>
  <si>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</si>
  <si>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</si>
  <si>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</si>
  <si>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</si>
  <si>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</si>
  <si>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</si>
  <si>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</si>
  <si>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</si>
  <si>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</si>
  <si>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</si>
  <si>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</si>
  <si>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</si>
  <si>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</si>
  <si>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</si>
  <si>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</si>
  <si>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</si>
  <si>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</si>
  <si>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</si>
  <si>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</si>
  <si>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</si>
  <si>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</si>
  <si>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</si>
  <si>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</si>
  <si>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</si>
  <si>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</si>
  <si>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</si>
  <si>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</si>
  <si>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</si>
  <si>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</si>
  <si>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</si>
  <si>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</si>
  <si>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</si>
  <si>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</si>
  <si>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</si>
  <si>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</si>
  <si>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</si>
  <si>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</si>
  <si>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</si>
  <si>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</si>
  <si>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</si>
  <si>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</si>
  <si>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</si>
  <si>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</si>
  <si>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</si>
  <si>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</si>
  <si>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</si>
  <si>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</si>
  <si>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</si>
  <si>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</si>
  <si>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</si>
  <si>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</si>
  <si>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</si>
  <si>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</si>
  <si>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</si>
  <si>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</si>
  <si>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</si>
  <si>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</si>
  <si>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</si>
  <si>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</si>
  <si>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</si>
  <si>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</si>
  <si>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</si>
  <si>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</si>
  <si>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</si>
  <si>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</si>
  <si>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</si>
  <si>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</si>
  <si>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</si>
  <si>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</si>
  <si>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</si>
  <si>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</si>
  <si>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</si>
  <si>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</si>
  <si>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</si>
  <si>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</si>
  <si>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</si>
  <si>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</si>
  <si>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</si>
  <si>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</si>
  <si>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</si>
  <si>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</si>
  <si>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</si>
  <si>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</si>
  <si>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</si>
  <si>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</si>
  <si>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</si>
  <si>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</si>
  <si>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</si>
  <si>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</si>
  <si>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</si>
  <si>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</si>
  <si>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</si>
  <si>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</si>
  <si>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</si>
  <si>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</si>
  <si>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</si>
  <si>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</si>
  <si>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</si>
  <si>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</si>
  <si>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</si>
  <si>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</si>
  <si>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</si>
  <si>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</si>
  <si>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</si>
  <si>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</si>
  <si>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</si>
  <si>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</si>
  <si>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</si>
  <si>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</si>
  <si>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</si>
  <si>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</si>
  <si>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</si>
  <si>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</si>
  <si>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</si>
  <si>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</si>
  <si>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</si>
  <si>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</si>
  <si>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</si>
  <si>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</si>
  <si>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</si>
  <si>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</si>
  <si>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</si>
  <si>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</si>
  <si>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</si>
  <si>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</si>
  <si>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</si>
  <si>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</si>
  <si>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</si>
  <si>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</si>
  <si>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</si>
  <si>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</si>
  <si>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</si>
  <si>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</si>
  <si>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</si>
  <si>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</si>
  <si>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</si>
  <si>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</si>
  <si>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</si>
  <si>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</si>
  <si>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</si>
  <si>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</si>
  <si>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</si>
  <si>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</si>
  <si>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</si>
  <si>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</si>
  <si>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</si>
  <si>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</si>
  <si>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</si>
  <si>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</si>
  <si>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</si>
  <si>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</si>
  <si>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</si>
  <si>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</si>
  <si>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</si>
  <si>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</si>
  <si>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</si>
  <si>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</si>
  <si>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</si>
  <si>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</si>
  <si>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</si>
  <si>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</si>
  <si>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</si>
  <si>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</si>
  <si>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</si>
  <si>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</si>
  <si>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</si>
  <si>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</si>
  <si>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</si>
  <si>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</si>
  <si>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</si>
  <si>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</si>
  <si>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</si>
  <si>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</si>
  <si>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</si>
  <si>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</si>
  <si>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</si>
  <si>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</si>
  <si>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</si>
  <si>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</si>
  <si>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</si>
  <si>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</si>
  <si>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</si>
  <si>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</si>
  <si>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</si>
  <si>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</si>
  <si>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</si>
  <si>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</si>
  <si>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</si>
  <si>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</si>
  <si>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</si>
  <si>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</si>
  <si>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</si>
  <si>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</si>
  <si>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</si>
  <si>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</si>
  <si>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</si>
  <si>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</si>
  <si>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</si>
  <si>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</si>
  <si>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</si>
  <si>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</si>
  <si>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</si>
  <si>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</si>
  <si>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</si>
  <si>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</si>
  <si>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</si>
  <si>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</si>
  <si>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</si>
  <si>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</si>
  <si>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</si>
  <si>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</si>
  <si>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</si>
  <si>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</si>
  <si>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</si>
  <si>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</si>
  <si>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</si>
  <si>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</si>
  <si>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</si>
  <si>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</si>
  <si>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</si>
  <si>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</si>
  <si>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</si>
  <si>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</si>
  <si>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</si>
  <si>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</si>
  <si>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</si>
  <si>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</si>
  <si>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</si>
  <si>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</si>
  <si>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</si>
  <si>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</si>
  <si>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</si>
  <si>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</si>
  <si>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</si>
  <si>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</si>
  <si>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</si>
  <si>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</si>
  <si>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</si>
  <si>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</si>
  <si>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</si>
  <si>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</si>
  <si>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</si>
  <si>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</si>
  <si>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</si>
  <si>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</si>
  <si>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</si>
  <si>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</si>
  <si>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</si>
  <si>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</si>
  <si>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</si>
  <si>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</si>
  <si>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</si>
  <si>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</si>
  <si>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</si>
  <si>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</si>
  <si>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</si>
  <si>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</si>
  <si>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</si>
  <si>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</si>
  <si>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</si>
  <si>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</si>
  <si>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</si>
  <si>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</si>
  <si>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</si>
  <si>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</si>
  <si>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</si>
  <si>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</si>
  <si>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</si>
  <si>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</si>
  <si>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</si>
  <si>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</si>
  <si>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</si>
  <si>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</si>
  <si>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</si>
  <si>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</si>
  <si>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</si>
  <si>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</si>
  <si>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</si>
  <si>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</si>
  <si>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</si>
  <si>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</si>
  <si>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</si>
  <si>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</si>
  <si>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</si>
  <si>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</si>
  <si>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</si>
  <si>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</si>
  <si>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</si>
  <si>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</si>
  <si>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</si>
  <si>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</si>
  <si>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</si>
  <si>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</si>
  <si>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</si>
  <si>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</si>
  <si>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</si>
  <si>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</si>
  <si>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</si>
  <si>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</si>
  <si>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</si>
  <si>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</si>
  <si>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</si>
  <si>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</si>
  <si>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</si>
  <si>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</si>
  <si>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</si>
  <si>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</si>
  <si>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</si>
  <si>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</si>
  <si>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</si>
  <si>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</si>
  <si>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</si>
  <si>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</si>
  <si>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</si>
  <si>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</si>
  <si>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</si>
  <si>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</si>
  <si>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</si>
  <si>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</si>
  <si>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</si>
  <si>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</si>
  <si>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</si>
  <si>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</si>
  <si>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</si>
  <si>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</si>
  <si>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</si>
  <si>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</si>
  <si>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</si>
  <si>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</si>
  <si>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</si>
  <si>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</si>
  <si>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</si>
  <si>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</si>
  <si>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</si>
  <si>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</si>
  <si>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</si>
  <si>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</si>
  <si>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</si>
  <si>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</si>
  <si>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</si>
  <si>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</si>
  <si>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</si>
  <si>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</si>
  <si>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</si>
  <si>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</si>
  <si>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</si>
  <si>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</si>
  <si>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</si>
  <si>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</si>
  <si>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</si>
  <si>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</si>
  <si>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</si>
  <si>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</si>
  <si>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</si>
  <si>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</si>
  <si>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</si>
  <si>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</si>
  <si>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</si>
  <si>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</si>
  <si>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</si>
  <si>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</si>
  <si>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</si>
  <si>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</si>
  <si>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</si>
  <si>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</si>
  <si>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</si>
  <si>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</si>
  <si>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</si>
  <si>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</si>
  <si>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</si>
  <si>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</si>
  <si>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</si>
  <si>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</si>
  <si>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</si>
  <si>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</si>
  <si>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</si>
  <si>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</si>
  <si>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</si>
  <si>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</si>
  <si>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</si>
  <si>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</si>
  <si>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</si>
  <si>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</si>
  <si>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</si>
  <si>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</si>
  <si>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</si>
  <si>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</si>
  <si>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</si>
  <si>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</si>
  <si>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</si>
  <si>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</si>
  <si>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</si>
  <si>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</si>
  <si>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</si>
  <si>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</si>
  <si>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</si>
  <si>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</si>
  <si>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</si>
  <si>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</si>
  <si>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</si>
  <si>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</si>
  <si>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</si>
  <si>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</si>
  <si>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</si>
  <si>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</si>
  <si>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</si>
  <si>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</si>
  <si>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</si>
  <si>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</si>
  <si>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</si>
  <si>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</si>
  <si>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</si>
  <si>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</si>
  <si>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</si>
  <si>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</si>
  <si>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</si>
  <si>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</si>
  <si>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</si>
  <si>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</si>
  <si>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</si>
  <si>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</si>
  <si>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</si>
  <si>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</si>
  <si>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</si>
  <si>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</si>
  <si>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</si>
  <si>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</si>
  <si>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</si>
  <si>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</si>
  <si>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</si>
  <si>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</si>
  <si>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</si>
  <si>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</si>
  <si>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</si>
  <si>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</si>
  <si>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</si>
  <si>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</si>
  <si>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</si>
  <si>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</si>
  <si>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</si>
  <si>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</si>
  <si>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</si>
  <si>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</si>
  <si>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</si>
  <si>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</si>
  <si>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</si>
  <si>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</si>
  <si>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</si>
  <si>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</si>
  <si>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</si>
  <si>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</si>
  <si>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</si>
  <si>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</si>
  <si>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</si>
  <si>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</si>
  <si>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</si>
  <si>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</si>
  <si>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</si>
  <si>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</si>
  <si>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</si>
  <si>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</si>
  <si>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</si>
  <si>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</si>
  <si>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</si>
  <si>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</si>
  <si>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</si>
  <si>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</si>
  <si>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</si>
  <si>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</si>
  <si>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</si>
  <si>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</si>
  <si>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</si>
  <si>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</si>
  <si>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</si>
  <si>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</si>
  <si>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</si>
  <si>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</si>
  <si>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</si>
  <si>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</si>
  <si>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</si>
  <si>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</si>
  <si>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</si>
  <si>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</si>
  <si>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</si>
  <si>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</si>
  <si>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</si>
  <si>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</si>
  <si>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</si>
  <si>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</si>
  <si>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</si>
  <si>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</si>
  <si>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</si>
  <si>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</si>
  <si>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</si>
  <si>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</si>
  <si>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</si>
  <si>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</si>
  <si>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</si>
  <si>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</si>
  <si>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</si>
  <si>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</si>
  <si>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</si>
  <si>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</si>
  <si>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</si>
  <si>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</si>
  <si>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</si>
  <si>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</si>
  <si>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</si>
  <si>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</si>
  <si>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</si>
  <si>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</si>
  <si>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</si>
  <si>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</si>
  <si>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</si>
  <si>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</si>
  <si>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</si>
  <si>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</si>
  <si>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</si>
  <si>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</si>
  <si>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</si>
  <si>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</si>
  <si>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</si>
  <si>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</si>
  <si>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</si>
  <si>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</si>
  <si>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</si>
  <si>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</si>
  <si>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</si>
  <si>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</si>
  <si>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</si>
  <si>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</si>
  <si>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</si>
  <si>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</si>
  <si>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</si>
  <si>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</si>
  <si>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</si>
  <si>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</si>
  <si>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</si>
  <si>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</si>
  <si>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</si>
  <si>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</si>
  <si>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</si>
  <si>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</si>
  <si>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</si>
  <si>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</si>
  <si>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</si>
  <si>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</si>
  <si>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</si>
  <si>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</si>
  <si>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</si>
  <si>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</si>
  <si>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</si>
  <si>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</si>
  <si>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</si>
  <si>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</si>
  <si>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</si>
  <si>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</si>
  <si>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</si>
  <si>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</si>
  <si>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</si>
  <si>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</si>
  <si>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</si>
  <si>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</si>
  <si>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</si>
  <si>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</si>
  <si>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</si>
  <si>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</si>
  <si>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</si>
  <si>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</si>
  <si>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</si>
  <si>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</si>
  <si>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</si>
  <si>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</si>
  <si>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</si>
  <si>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</si>
  <si>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</si>
  <si>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</si>
  <si>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</si>
  <si>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</si>
  <si>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</si>
  <si>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</si>
  <si>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</si>
  <si>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</si>
  <si>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</si>
  <si>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</si>
  <si>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</si>
  <si>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</si>
  <si>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</si>
  <si>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</si>
  <si>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</si>
  <si>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</si>
  <si>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</si>
  <si>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</si>
  <si>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</si>
  <si>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</si>
  <si>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</si>
  <si>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</si>
  <si>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</si>
  <si>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</si>
  <si>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</si>
  <si>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</si>
  <si>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</si>
  <si>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</si>
  <si>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</si>
  <si>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</si>
  <si>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</si>
  <si>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</si>
  <si>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</si>
  <si>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</si>
  <si>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</si>
  <si>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</si>
  <si>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</si>
  <si>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</si>
  <si>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</si>
  <si>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</si>
  <si>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</si>
  <si>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</si>
  <si>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</si>
  <si>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</si>
  <si>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</si>
  <si>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</si>
  <si>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</si>
  <si>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</si>
  <si>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</si>
  <si>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</si>
  <si>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</si>
  <si>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</si>
  <si>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</si>
  <si>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</si>
  <si>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</si>
  <si>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</si>
  <si>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</si>
  <si>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</si>
  <si>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</si>
  <si>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</si>
  <si>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</si>
  <si>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</si>
  <si>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</si>
  <si>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</si>
  <si>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</si>
  <si>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</si>
  <si>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</si>
  <si>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</si>
  <si>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</si>
  <si>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</si>
  <si>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</si>
  <si>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</si>
  <si>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</si>
  <si>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</si>
  <si>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</si>
  <si>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</si>
  <si>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</si>
  <si>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</si>
  <si>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</si>
  <si>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</si>
  <si>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</si>
  <si>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</si>
  <si>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</si>
  <si>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</si>
  <si>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</si>
  <si>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</si>
  <si>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</si>
  <si>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</si>
  <si>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</si>
  <si>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</si>
  <si>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</si>
  <si>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</si>
  <si>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</si>
  <si>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</si>
  <si>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</si>
  <si>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</si>
  <si>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</si>
  <si>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</si>
  <si>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</si>
  <si>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</si>
  <si>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</si>
  <si>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</si>
  <si>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</si>
  <si>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</si>
  <si>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</si>
  <si>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</si>
  <si>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</si>
  <si>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</si>
  <si>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</si>
  <si>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</si>
  <si>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</si>
  <si>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</si>
  <si>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</si>
  <si>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</si>
  <si>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</si>
  <si>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</si>
  <si>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</si>
  <si>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</si>
  <si>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</si>
  <si>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</si>
  <si>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</si>
  <si>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</si>
  <si>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</si>
  <si>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</si>
  <si>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</si>
  <si>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</si>
  <si>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</si>
  <si>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</si>
  <si>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</si>
  <si>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</si>
  <si>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</si>
  <si>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</si>
  <si>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</si>
  <si>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</si>
  <si>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</si>
  <si>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</si>
  <si>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</si>
  <si>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</si>
  <si>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</si>
  <si>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</si>
  <si>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</si>
  <si>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</si>
  <si>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</si>
  <si>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</si>
  <si>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</si>
  <si>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</si>
  <si>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</si>
  <si>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</si>
  <si>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</si>
  <si>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</si>
  <si>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</si>
  <si>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</si>
  <si>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</si>
  <si>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</si>
  <si>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</si>
  <si>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</si>
  <si>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</si>
  <si>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</si>
  <si>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</si>
  <si>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</si>
  <si>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</si>
  <si>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</si>
  <si>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</si>
  <si>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</si>
  <si>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</si>
  <si>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</si>
  <si>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</si>
  <si>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</si>
  <si>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</si>
  <si>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</si>
  <si>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</si>
  <si>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</si>
  <si>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</si>
  <si>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</si>
  <si>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</si>
  <si>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</si>
  <si>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</si>
  <si>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</si>
  <si>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</si>
  <si>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</si>
  <si>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</si>
  <si>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</si>
  <si>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</si>
  <si>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</si>
  <si>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</si>
  <si>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</si>
  <si>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</si>
  <si>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</si>
  <si>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</si>
  <si>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</si>
  <si>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</si>
  <si>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</si>
  <si>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</si>
  <si>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</si>
  <si>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</si>
  <si>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</si>
  <si>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</si>
  <si>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</si>
  <si>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</si>
  <si>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</si>
  <si>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</si>
  <si>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</si>
  <si>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</si>
  <si>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</si>
  <si>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</si>
  <si>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</si>
  <si>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</si>
  <si>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</si>
  <si>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</si>
  <si>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</si>
  <si>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</si>
  <si>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</si>
  <si>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</si>
  <si>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</si>
  <si>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</si>
  <si>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</si>
  <si>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</si>
  <si>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</si>
  <si>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</si>
  <si>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</si>
  <si>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</si>
  <si>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</si>
  <si>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</si>
  <si>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</si>
  <si>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</si>
  <si>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</si>
  <si>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</si>
  <si>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</si>
  <si>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</si>
  <si>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</si>
  <si>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</si>
  <si>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</si>
  <si>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</si>
  <si>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</si>
  <si>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</si>
  <si>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</si>
  <si>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</si>
  <si>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</si>
  <si>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</si>
  <si>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</si>
  <si>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</si>
  <si>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</si>
  <si>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</si>
  <si>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</si>
  <si>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</si>
  <si>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</si>
  <si>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</si>
  <si>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</si>
  <si>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</si>
  <si>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</si>
  <si>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</si>
  <si>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</si>
  <si>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</si>
  <si>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</si>
  <si>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</si>
  <si>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</si>
  <si>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</si>
  <si>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</si>
  <si>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</si>
  <si>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</si>
  <si>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</si>
  <si>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</si>
  <si>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</si>
  <si>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</si>
  <si>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</si>
  <si>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</si>
  <si>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</si>
  <si>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</si>
  <si>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</si>
  <si>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</si>
  <si>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</si>
  <si>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</si>
  <si>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</si>
  <si>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</si>
  <si>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</si>
  <si>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</si>
  <si>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</si>
  <si>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</si>
  <si>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</si>
  <si>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</si>
  <si>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</si>
  <si>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</si>
  <si>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</si>
  <si>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</si>
  <si>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</si>
  <si>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</si>
  <si>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</si>
  <si>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</si>
  <si>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</si>
  <si>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</si>
  <si>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</si>
  <si>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</si>
  <si>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</si>
  <si>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</si>
  <si>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</si>
  <si>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</si>
  <si>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</si>
  <si>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</si>
  <si>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</si>
  <si>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</si>
  <si>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</si>
  <si>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</si>
  <si>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</si>
  <si>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</si>
  <si>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</si>
  <si>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</si>
  <si>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</si>
  <si>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</si>
  <si>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</si>
  <si>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</si>
  <si>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</si>
  <si>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</si>
  <si>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</si>
  <si>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</si>
  <si>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</si>
  <si>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</si>
  <si>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</si>
  <si>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</si>
  <si>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</si>
  <si>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</si>
  <si>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</si>
  <si>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</si>
  <si>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</si>
  <si>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</si>
  <si>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</si>
  <si>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</si>
  <si>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</si>
  <si>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</si>
  <si>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</si>
  <si>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</si>
  <si>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</si>
  <si>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</si>
  <si>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</si>
  <si>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</si>
  <si>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</si>
  <si>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</si>
  <si>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</si>
  <si>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</si>
  <si>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</si>
  <si>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</si>
  <si>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</si>
  <si>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</si>
  <si>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</si>
  <si>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</si>
  <si>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</si>
  <si>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</si>
  <si>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</si>
  <si>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</si>
  <si>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</si>
  <si>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</si>
  <si>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</si>
  <si>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</si>
  <si>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</si>
  <si>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</si>
  <si>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</si>
  <si>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</si>
  <si>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</si>
  <si>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</si>
  <si>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</si>
  <si>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</si>
  <si>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</si>
  <si>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</si>
  <si>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</si>
  <si>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</si>
  <si>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</si>
  <si>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</si>
  <si>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</si>
  <si>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</si>
  <si>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</si>
  <si>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</si>
  <si>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</si>
  <si>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</si>
  <si>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</si>
  <si>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</si>
  <si>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</si>
  <si>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</si>
  <si>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</si>
  <si>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</si>
  <si>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</si>
  <si>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</si>
  <si>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</si>
  <si>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</si>
  <si>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</si>
  <si>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</si>
  <si>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</si>
  <si>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</si>
  <si>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</si>
  <si>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</si>
  <si>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</si>
  <si>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</si>
  <si>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</si>
  <si>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</si>
  <si>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</si>
  <si>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</si>
  <si>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</si>
  <si>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</si>
  <si>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</si>
  <si>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</si>
  <si>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</si>
  <si>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</si>
  <si>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</si>
  <si>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</si>
  <si>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</si>
  <si>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</si>
  <si>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</si>
  <si>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</si>
  <si>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</si>
  <si>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</si>
  <si>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</si>
  <si>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</si>
  <si>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</si>
  <si>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</si>
  <si>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</si>
  <si>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</si>
  <si>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</si>
  <si>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</si>
  <si>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</si>
  <si>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</si>
  <si>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</si>
  <si>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</si>
  <si>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</si>
  <si>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</si>
  <si>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</si>
  <si>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</si>
  <si>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</si>
  <si>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</si>
  <si>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</si>
  <si>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</si>
  <si>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</si>
  <si>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</si>
  <si>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</si>
  <si>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</si>
  <si>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</si>
  <si>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</si>
  <si>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</si>
  <si>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</si>
  <si>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</si>
  <si>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</si>
  <si>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</si>
  <si>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</si>
  <si>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</si>
  <si>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</si>
  <si>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</si>
  <si>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</si>
  <si>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</si>
  <si>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</si>
  <si>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</si>
  <si>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</si>
  <si>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</si>
  <si>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</si>
  <si>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</si>
  <si>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</si>
  <si>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</si>
  <si>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</si>
  <si>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</si>
  <si>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</si>
  <si>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</si>
  <si>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</si>
  <si>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</si>
  <si>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</si>
  <si>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</si>
  <si>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</si>
  <si>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</si>
  <si>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</si>
  <si>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</si>
  <si>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</si>
  <si>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</si>
  <si>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</si>
  <si>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</si>
  <si>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</si>
  <si>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</si>
  <si>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</si>
  <si>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</si>
  <si>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</si>
  <si>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</si>
  <si>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</si>
  <si>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</si>
  <si>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</si>
  <si>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</si>
  <si>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</si>
  <si>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</si>
  <si>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</si>
  <si>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</si>
  <si>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</si>
  <si>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</si>
  <si>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</si>
  <si>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</si>
  <si>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</si>
  <si>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</si>
  <si>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</si>
  <si>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</si>
  <si>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</si>
  <si>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</si>
  <si>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</si>
  <si>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</si>
  <si>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</si>
  <si>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</si>
  <si>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</si>
  <si>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</si>
  <si>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</si>
  <si>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</si>
  <si>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</si>
  <si>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</si>
  <si>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</si>
  <si>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</si>
  <si>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</si>
  <si>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</si>
  <si>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</si>
  <si>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</si>
  <si>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</si>
  <si>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</si>
  <si>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</si>
  <si>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</si>
  <si>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</si>
  <si>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</si>
  <si>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</si>
  <si>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</si>
  <si>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</si>
  <si>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</si>
  <si>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</si>
  <si>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</si>
  <si>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</si>
  <si>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</si>
  <si>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</si>
  <si>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</si>
  <si>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</si>
  <si>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</si>
  <si>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</si>
  <si>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</si>
  <si>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</si>
  <si>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</si>
  <si>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</si>
  <si>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</si>
  <si>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</si>
  <si>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</si>
  <si>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</si>
  <si>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</si>
  <si>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</si>
  <si>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</si>
  <si>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</si>
  <si>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</si>
  <si>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</si>
  <si>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</si>
  <si>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</si>
  <si>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</si>
  <si>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</si>
  <si>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</si>
  <si>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</si>
  <si>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</si>
  <si>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</si>
  <si>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</si>
  <si>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</si>
  <si>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</si>
  <si>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</si>
  <si>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</si>
  <si>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</si>
  <si>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</si>
  <si>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</si>
  <si>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</si>
  <si>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</si>
  <si>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</si>
  <si>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</si>
  <si>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</si>
  <si>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</si>
  <si>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</si>
  <si>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</si>
  <si>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</si>
  <si>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</si>
  <si>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</si>
  <si>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</si>
  <si>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</si>
  <si>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</si>
  <si>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</si>
  <si>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</si>
  <si>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</si>
  <si>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</si>
  <si>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</si>
  <si>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</si>
  <si>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</si>
  <si>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</si>
  <si>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</si>
  <si>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</si>
  <si>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</si>
  <si>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</si>
  <si>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</si>
  <si>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</si>
  <si>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</si>
  <si>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</si>
  <si>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</si>
  <si>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</si>
  <si>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</si>
  <si>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</si>
  <si>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</si>
  <si>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</si>
  <si>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</si>
  <si>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</si>
  <si>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</si>
  <si>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</si>
  <si>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</si>
  <si>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</si>
  <si>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</si>
  <si>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</si>
  <si>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</si>
  <si>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</si>
  <si>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</si>
  <si>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</si>
  <si>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</si>
  <si>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</si>
  <si>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</si>
  <si>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</si>
  <si>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</si>
  <si>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</si>
  <si>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</si>
  <si>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</si>
  <si>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</si>
  <si>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</si>
  <si>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</si>
  <si>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</si>
  <si>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</si>
  <si>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</si>
  <si>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</si>
  <si>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</si>
  <si>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</si>
  <si>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</si>
  <si>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</si>
  <si>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</si>
  <si>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</si>
  <si>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</si>
  <si>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</si>
  <si>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</si>
  <si>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</si>
  <si>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</si>
  <si>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</si>
  <si>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</si>
  <si>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</si>
  <si>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</si>
  <si>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</si>
  <si>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</si>
  <si>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</si>
  <si>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</si>
  <si>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</si>
  <si>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</si>
  <si>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</si>
  <si>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</si>
  <si>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</si>
  <si>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</si>
  <si>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</si>
  <si>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</si>
  <si>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</si>
  <si>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</si>
  <si>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</si>
  <si>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</si>
  <si>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</si>
  <si>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</si>
  <si>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</si>
  <si>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</si>
  <si>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</si>
  <si>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</si>
  <si>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</si>
  <si>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</si>
  <si>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</si>
  <si>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</si>
  <si>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</si>
  <si>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</si>
  <si>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</si>
  <si>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</si>
  <si>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</si>
  <si>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</si>
  <si>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</si>
  <si>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</si>
  <si>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</si>
  <si>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</si>
  <si>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</si>
  <si>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</si>
  <si>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</si>
  <si>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</si>
  <si>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</si>
  <si>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</si>
  <si>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</si>
  <si>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</si>
  <si>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</si>
  <si>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</si>
  <si>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</si>
  <si>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</si>
  <si>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</si>
  <si>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</si>
  <si>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</si>
  <si>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</si>
  <si>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</si>
  <si>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</si>
  <si>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</si>
  <si>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</si>
  <si>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</si>
  <si>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</si>
  <si>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</si>
  <si>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</si>
  <si>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</si>
  <si>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</si>
  <si>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</si>
  <si>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</si>
  <si>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</si>
  <si>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</si>
  <si>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</si>
  <si>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</si>
  <si>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</si>
  <si>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</si>
  <si>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</si>
  <si>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</si>
  <si>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</si>
  <si>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</si>
  <si>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</si>
  <si>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</si>
  <si>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</si>
  <si>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</si>
  <si>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</si>
  <si>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</si>
  <si>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</si>
  <si>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</si>
  <si>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</si>
  <si>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</si>
  <si>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</si>
  <si>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</si>
  <si>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</si>
  <si>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</si>
  <si>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</si>
  <si>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</si>
  <si>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</si>
  <si>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</si>
  <si>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</si>
  <si>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</si>
  <si>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</si>
  <si>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</si>
  <si>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</si>
  <si>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</si>
  <si>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</si>
  <si>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</si>
  <si>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</si>
  <si>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</si>
  <si>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</si>
  <si>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</si>
  <si>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</si>
  <si>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</si>
  <si>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</si>
  <si>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</si>
  <si>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</si>
  <si>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</si>
  <si>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</si>
  <si>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</si>
  <si>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</si>
  <si>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</si>
  <si>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</si>
  <si>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</si>
  <si>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</si>
  <si>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</si>
  <si>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</si>
  <si>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</si>
  <si>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</si>
  <si>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</si>
  <si>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</si>
  <si>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</si>
  <si>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</si>
  <si>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</si>
  <si>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</si>
  <si>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</si>
  <si>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</si>
  <si>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</si>
  <si>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</si>
  <si>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</si>
  <si>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</si>
  <si>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</si>
  <si>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</si>
  <si>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</si>
  <si>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</si>
  <si>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</si>
  <si>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</si>
  <si>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</si>
  <si>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</si>
  <si>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</si>
  <si>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</si>
  <si>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</si>
  <si>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</si>
  <si>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</si>
  <si>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</si>
  <si>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</si>
  <si>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</si>
  <si>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</si>
  <si>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</si>
  <si>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</si>
  <si>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</si>
  <si>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</si>
  <si>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</si>
  <si>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</si>
  <si>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</si>
  <si>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</si>
  <si>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</si>
  <si>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</si>
  <si>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</si>
  <si>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</si>
  <si>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</si>
  <si>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</si>
  <si>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</si>
  <si>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</si>
  <si>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</si>
  <si>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</si>
  <si>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</si>
  <si>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</si>
  <si>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</si>
  <si>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</si>
  <si>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</si>
  <si>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</si>
  <si>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</si>
  <si>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</si>
  <si>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</si>
  <si>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</si>
  <si>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</si>
  <si>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</si>
  <si>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</si>
  <si>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</si>
  <si>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</si>
  <si>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</si>
  <si>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</si>
  <si>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</si>
  <si>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</si>
  <si>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</si>
  <si>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</si>
  <si>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</si>
  <si>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</si>
  <si>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</si>
  <si>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</si>
  <si>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</si>
  <si>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</si>
  <si>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</si>
  <si>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</si>
  <si>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</si>
  <si>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</si>
  <si>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</si>
  <si>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</si>
  <si>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</si>
  <si>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</si>
  <si>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</si>
  <si>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</si>
  <si>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</si>
  <si>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</si>
  <si>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</si>
  <si>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</si>
  <si>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</si>
  <si>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</si>
  <si>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</si>
  <si>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</si>
  <si>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</si>
  <si>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</si>
  <si>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</si>
  <si>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</si>
  <si>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</si>
  <si>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</si>
  <si>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</si>
  <si>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</si>
  <si>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</si>
  <si>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</si>
  <si>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</si>
  <si>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</si>
  <si>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</si>
  <si>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</si>
  <si>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</si>
  <si>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</si>
  <si>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</si>
  <si>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</si>
  <si>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</si>
  <si>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</si>
  <si>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</si>
  <si>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</si>
  <si>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</si>
  <si>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</si>
  <si>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</si>
  <si>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</si>
  <si>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</si>
  <si>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</si>
  <si>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</si>
  <si>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</si>
  <si>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</si>
  <si>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</si>
  <si>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</si>
  <si>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</si>
  <si>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</si>
  <si>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</si>
  <si>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</si>
  <si>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</si>
  <si>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</si>
  <si>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</si>
  <si>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</si>
  <si>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</si>
  <si>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</si>
  <si>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</si>
  <si>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</si>
  <si>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</si>
  <si>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</si>
  <si>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</si>
  <si>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</si>
  <si>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</si>
  <si>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</si>
  <si>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</si>
  <si>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</si>
  <si>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</si>
  <si>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</si>
  <si>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</si>
  <si>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</si>
  <si>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</si>
  <si>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</si>
  <si>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</si>
  <si>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</si>
  <si>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</si>
  <si>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</si>
  <si>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</si>
  <si>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</si>
  <si>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</si>
  <si>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</si>
  <si>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</si>
  <si>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</si>
  <si>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</si>
  <si>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</si>
  <si>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</si>
  <si>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</si>
  <si>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</si>
  <si>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</si>
  <si>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</si>
  <si>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</si>
  <si>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</si>
  <si>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</si>
  <si>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</si>
  <si>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</si>
  <si>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</si>
  <si>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</si>
  <si>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</si>
  <si>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</si>
  <si>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</si>
  <si>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</si>
  <si>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</si>
  <si>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</si>
  <si>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</si>
  <si>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</si>
  <si>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</si>
  <si>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</si>
  <si>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</si>
  <si>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</si>
  <si>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</si>
  <si>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</si>
  <si>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</si>
  <si>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</si>
  <si>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</si>
  <si>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</si>
  <si>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</si>
  <si>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</si>
  <si>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</si>
  <si>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</si>
  <si>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</si>
  <si>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</si>
  <si>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</si>
  <si>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</si>
  <si>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</si>
  <si>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</si>
  <si>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</si>
  <si>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</si>
  <si>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</si>
  <si>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</si>
  <si>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</si>
  <si>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</si>
  <si>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</si>
  <si>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</si>
  <si>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</si>
  <si>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</si>
  <si>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</si>
  <si>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</si>
  <si>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</si>
  <si>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</si>
  <si>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</si>
  <si>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</si>
  <si>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</si>
  <si>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</si>
  <si>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</si>
  <si>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</si>
  <si>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</si>
  <si>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</si>
  <si>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</si>
  <si>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</si>
  <si>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</si>
  <si>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</si>
  <si>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</si>
  <si>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</si>
  <si>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</si>
  <si>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</si>
  <si>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</si>
  <si>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</si>
  <si>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</si>
  <si>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</si>
  <si>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</si>
  <si>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</si>
  <si>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</si>
  <si>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</si>
  <si>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</si>
  <si>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</si>
  <si>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</si>
  <si>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</si>
  <si>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</si>
  <si>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</si>
  <si>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</si>
  <si>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</si>
  <si>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</si>
  <si>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</si>
  <si>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</si>
  <si>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</si>
  <si>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</si>
  <si>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</si>
  <si>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</si>
  <si>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</si>
  <si>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</si>
  <si>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</si>
  <si>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</si>
  <si>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</si>
  <si>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</si>
  <si>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</si>
  <si>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</si>
  <si>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</si>
  <si>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</si>
  <si>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</si>
  <si>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</si>
  <si>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</si>
  <si>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</si>
  <si>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</si>
  <si>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</si>
  <si>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</si>
  <si>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</si>
  <si>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</si>
  <si>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</si>
  <si>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</si>
  <si>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</si>
  <si>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</si>
  <si>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</si>
  <si>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</si>
  <si>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</si>
  <si>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</si>
  <si>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</si>
  <si>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</si>
  <si>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</si>
  <si>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</si>
  <si>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</si>
  <si>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</si>
  <si>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</si>
  <si>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</si>
  <si>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</si>
  <si>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</si>
  <si>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</si>
  <si>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</si>
  <si>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</si>
  <si>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</si>
  <si>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</si>
  <si>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</si>
  <si>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</si>
  <si>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</si>
  <si>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</si>
  <si>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</si>
  <si>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</si>
  <si>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</si>
  <si>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</si>
  <si>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</si>
  <si>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</si>
  <si>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</si>
  <si>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</si>
  <si>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</si>
  <si>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</si>
  <si>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</si>
  <si>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</si>
  <si>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</si>
  <si>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</si>
  <si>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</si>
  <si>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</si>
  <si>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</si>
  <si>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</si>
  <si>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</si>
  <si>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</si>
  <si>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</si>
  <si>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</si>
  <si>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</si>
  <si>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</si>
  <si>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</si>
  <si>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</si>
  <si>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</si>
  <si>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</si>
  <si>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</si>
  <si>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</si>
  <si>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</si>
  <si>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</si>
  <si>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</si>
  <si>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</si>
  <si>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</si>
  <si>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</si>
  <si>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</si>
  <si>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</si>
  <si>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</si>
  <si>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</si>
  <si>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</si>
  <si>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</si>
  <si>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</si>
  <si>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</si>
  <si>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</si>
  <si>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</si>
  <si>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</si>
  <si>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</si>
  <si>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</si>
  <si>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</si>
  <si>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</si>
  <si>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</si>
  <si>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</si>
  <si>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</si>
  <si>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</si>
  <si>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</si>
  <si>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</si>
  <si>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</si>
  <si>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</si>
  <si>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</si>
  <si>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</si>
  <si>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</si>
  <si>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</si>
  <si>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</si>
  <si>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</si>
  <si>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</si>
  <si>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</si>
  <si>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</si>
  <si>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</si>
  <si>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</si>
  <si>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</si>
  <si>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</si>
  <si>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</si>
  <si>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</si>
  <si>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</si>
  <si>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</si>
  <si>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</si>
  <si>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</si>
  <si>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</si>
  <si>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</si>
  <si>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</si>
  <si>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</si>
  <si>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</si>
  <si>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</si>
  <si>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</si>
  <si>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</si>
  <si>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</si>
  <si>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</si>
  <si>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</si>
  <si>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</si>
  <si>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</si>
  <si>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</si>
  <si>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</si>
  <si>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</si>
  <si>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</si>
  <si>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</si>
  <si>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</si>
  <si>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</si>
  <si>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</si>
  <si>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</si>
  <si>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</si>
  <si>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</si>
  <si>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</si>
  <si>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</si>
  <si>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</si>
  <si>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</si>
  <si>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</si>
  <si>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</si>
  <si>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</si>
  <si>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</si>
  <si>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</si>
  <si>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</si>
  <si>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</si>
  <si>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</si>
  <si>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</si>
  <si>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</si>
  <si>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</si>
  <si>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</si>
  <si>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</si>
  <si>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</si>
  <si>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</si>
  <si>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</si>
  <si>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</si>
  <si>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</si>
  <si>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</si>
  <si>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</si>
  <si>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</si>
  <si>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</si>
  <si>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</si>
  <si>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</si>
  <si>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</si>
  <si>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</si>
  <si>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</si>
  <si>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</si>
  <si>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</si>
  <si>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</si>
  <si>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</si>
  <si>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</si>
  <si>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</si>
  <si>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</si>
  <si>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</si>
  <si>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</si>
  <si>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</si>
  <si>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</si>
  <si>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</si>
  <si>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</si>
  <si>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</si>
  <si>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</si>
  <si>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</si>
  <si>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</si>
  <si>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</si>
  <si>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</si>
  <si>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</si>
  <si>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</si>
  <si>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</si>
  <si>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</si>
  <si>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</si>
  <si>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</si>
  <si>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</si>
  <si>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</si>
  <si>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</si>
  <si>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</si>
  <si>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</si>
  <si>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</si>
  <si>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</si>
  <si>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</si>
  <si>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</si>
  <si>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</si>
  <si>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</si>
  <si>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</si>
  <si>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</si>
  <si>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</si>
  <si>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</si>
  <si>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</si>
  <si>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</si>
  <si>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</si>
  <si>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</si>
  <si>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</si>
  <si>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</si>
  <si>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</si>
  <si>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</si>
  <si>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</si>
  <si>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</si>
  <si>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</si>
  <si>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</si>
  <si>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</si>
  <si>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</si>
  <si>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</si>
  <si>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</si>
  <si>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</si>
  <si>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</si>
  <si>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</si>
  <si>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</si>
  <si>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</si>
  <si>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</si>
  <si>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</si>
  <si>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</si>
  <si>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</si>
  <si>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</si>
  <si>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</si>
  <si>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</si>
  <si>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</si>
  <si>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</si>
  <si>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</si>
  <si>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</si>
  <si>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</si>
  <si>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</si>
  <si>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</si>
  <si>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</si>
  <si>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</si>
  <si>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</si>
  <si>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</si>
  <si>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</si>
  <si>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</si>
  <si>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</si>
  <si>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</si>
  <si>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</si>
  <si>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</si>
  <si>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</si>
  <si>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</si>
  <si>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</si>
  <si>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</si>
  <si>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</si>
  <si>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</si>
  <si>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</si>
  <si>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</si>
  <si>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</si>
  <si>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</si>
  <si>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</si>
  <si>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</si>
  <si>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</si>
  <si>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</si>
  <si>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</si>
  <si>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</si>
  <si>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</si>
  <si>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</si>
  <si>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</si>
  <si>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</si>
  <si>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</si>
  <si>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</si>
  <si>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</si>
  <si>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</si>
  <si>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</si>
  <si>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</si>
  <si>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</si>
  <si>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</si>
  <si>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</si>
  <si>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</si>
  <si>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</si>
  <si>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</si>
  <si>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</si>
  <si>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</si>
  <si>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</si>
  <si>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</si>
  <si>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</si>
  <si>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</si>
  <si>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</si>
  <si>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</si>
  <si>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</si>
  <si>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</si>
  <si>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</si>
  <si>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</si>
  <si>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</si>
  <si>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</si>
  <si>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</si>
  <si>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</si>
  <si>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</si>
  <si>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</si>
  <si>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</si>
  <si>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</si>
  <si>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</si>
  <si>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</si>
  <si>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</si>
  <si>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</si>
  <si>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</si>
  <si>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</si>
  <si>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</si>
  <si>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</si>
  <si>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</si>
  <si>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</si>
  <si>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</si>
  <si>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</si>
  <si>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</si>
  <si>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</si>
  <si>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</si>
  <si>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</si>
  <si>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</si>
  <si>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</si>
  <si>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</si>
  <si>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</si>
  <si>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</si>
  <si>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</si>
  <si>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</si>
  <si>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</si>
  <si>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</si>
  <si>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</si>
  <si>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</si>
  <si>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</si>
  <si>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</si>
  <si>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</si>
  <si>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</si>
  <si>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</si>
  <si>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</si>
  <si>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</si>
  <si>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</si>
  <si>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</si>
  <si>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</si>
  <si>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</si>
  <si>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</si>
  <si>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</si>
  <si>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</si>
  <si>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</si>
  <si>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</si>
  <si>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</si>
  <si>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</si>
  <si>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</si>
  <si>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</si>
  <si>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</si>
  <si>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</si>
  <si>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</si>
  <si>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</si>
  <si>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</si>
  <si>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</si>
  <si>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</si>
  <si>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</si>
  <si>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</si>
  <si>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</si>
  <si>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</si>
  <si>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</si>
  <si>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</si>
  <si>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</si>
  <si>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</si>
  <si>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</si>
  <si>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</si>
  <si>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</si>
  <si>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</si>
  <si>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</si>
  <si>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</si>
  <si>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</si>
  <si>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</si>
  <si>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</si>
  <si>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</si>
  <si>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</si>
  <si>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</si>
  <si>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</si>
  <si>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</si>
  <si>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</si>
  <si>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</si>
  <si>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</si>
  <si>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</si>
  <si>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</si>
  <si>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</si>
  <si>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</si>
  <si>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</si>
  <si>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</si>
  <si>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</si>
  <si>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</si>
  <si>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</si>
  <si>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</si>
  <si>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</si>
  <si>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</si>
  <si>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</si>
  <si>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</si>
  <si>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</si>
  <si>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</si>
  <si>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</si>
  <si>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</si>
  <si>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</si>
  <si>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</si>
  <si>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</si>
  <si>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</si>
  <si>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</si>
  <si>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</si>
  <si>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</si>
  <si>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</si>
  <si>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</si>
  <si>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</si>
  <si>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</si>
  <si>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</si>
  <si>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</si>
  <si>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</si>
  <si>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</si>
  <si>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</si>
  <si>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</si>
  <si>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</si>
  <si>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</si>
  <si>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</si>
  <si>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</si>
  <si>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</si>
  <si>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</si>
  <si>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</si>
  <si>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</si>
  <si>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</si>
  <si>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</si>
  <si>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</si>
  <si>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</si>
  <si>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</si>
  <si>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</si>
  <si>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</si>
  <si>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</si>
  <si>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</si>
  <si>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</si>
  <si>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</si>
  <si>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</si>
  <si>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</si>
  <si>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</si>
  <si>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</si>
  <si>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</si>
  <si>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</si>
  <si>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</si>
  <si>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</si>
  <si>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</si>
  <si>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</si>
  <si>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</si>
  <si>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</si>
  <si>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</si>
  <si>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</si>
  <si>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</si>
  <si>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</si>
  <si>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</si>
  <si>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</si>
  <si>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</si>
  <si>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</si>
  <si>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</si>
  <si>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</si>
  <si>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</si>
  <si>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</si>
  <si>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</si>
  <si>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</si>
  <si>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</si>
  <si>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</si>
  <si>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</si>
  <si>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</si>
  <si>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</si>
  <si>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</si>
  <si>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</si>
  <si>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</si>
  <si>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</si>
  <si>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</si>
  <si>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</si>
  <si>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</si>
  <si>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</si>
  <si>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</si>
  <si>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</si>
  <si>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</si>
  <si>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</si>
  <si>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</si>
  <si>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</si>
  <si>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</si>
  <si>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</si>
  <si>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</si>
  <si>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</si>
  <si>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</si>
  <si>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</si>
  <si>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</si>
  <si>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</si>
  <si>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</si>
  <si>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</si>
  <si>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</si>
  <si>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</si>
  <si>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</si>
  <si>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</si>
  <si>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</si>
  <si>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</si>
  <si>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</si>
  <si>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</si>
  <si>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</si>
  <si>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</si>
  <si>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</si>
  <si>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</si>
  <si>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</si>
  <si>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</si>
  <si>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</si>
  <si>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</si>
  <si>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</si>
  <si>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</si>
  <si>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</si>
  <si>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</si>
  <si>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</si>
  <si>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</si>
  <si>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</si>
  <si>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</si>
  <si>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</si>
  <si>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</si>
  <si>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</si>
  <si>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</si>
  <si>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</si>
  <si>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</si>
  <si>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</si>
  <si>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</si>
  <si>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</si>
  <si>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</si>
  <si>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</si>
  <si>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</si>
  <si>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</si>
  <si>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</si>
  <si>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</si>
  <si>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</si>
  <si>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</si>
  <si>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</si>
  <si>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</si>
  <si>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</si>
  <si>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</si>
  <si>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</si>
  <si>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</si>
  <si>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</si>
  <si>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</si>
  <si>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</si>
  <si>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</si>
  <si>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</si>
  <si>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</si>
  <si>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</si>
  <si>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</si>
  <si>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</si>
  <si>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</si>
  <si>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</si>
  <si>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</si>
  <si>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</si>
  <si>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</si>
  <si>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</si>
  <si>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</si>
  <si>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</si>
  <si>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</si>
  <si>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</si>
  <si>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</si>
  <si>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</si>
  <si>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</si>
  <si>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</si>
  <si>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</si>
  <si>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</si>
  <si>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</si>
  <si>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</si>
  <si>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</si>
  <si>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</si>
  <si>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</si>
  <si>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</si>
  <si>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</si>
  <si>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</si>
  <si>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</si>
  <si>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</si>
  <si>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</si>
  <si>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</si>
  <si>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</si>
  <si>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</si>
  <si>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</si>
  <si>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</si>
  <si>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</si>
  <si>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</si>
  <si>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</si>
  <si>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</si>
  <si>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</si>
  <si>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</si>
  <si>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</si>
  <si>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</si>
  <si>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</si>
  <si>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</si>
  <si>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</si>
  <si>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</si>
  <si>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</si>
  <si>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</si>
  <si>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</si>
  <si>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</si>
  <si>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</si>
  <si>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</si>
  <si>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</si>
  <si>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</si>
  <si>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</si>
  <si>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</si>
  <si>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</si>
  <si>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</si>
  <si>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</si>
  <si>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</si>
  <si>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</si>
  <si>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</si>
  <si>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</si>
  <si>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</si>
  <si>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</si>
  <si>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</si>
  <si>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</si>
  <si>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</si>
  <si>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</si>
  <si>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</si>
  <si>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</si>
  <si>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</si>
  <si>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</si>
  <si>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</si>
  <si>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</si>
  <si>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</si>
  <si>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</si>
  <si>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</si>
  <si>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</si>
  <si>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</si>
  <si>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</si>
  <si>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</si>
  <si>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</si>
  <si>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</si>
  <si>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</si>
  <si>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</si>
  <si>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</si>
  <si>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</si>
  <si>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</si>
  <si>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</si>
  <si>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</si>
  <si>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</si>
  <si>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</si>
  <si>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</si>
  <si>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</si>
  <si>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</si>
  <si>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</si>
  <si>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</si>
  <si>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</si>
  <si>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</si>
  <si>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</si>
  <si>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</si>
  <si>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</si>
  <si>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</si>
  <si>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</si>
  <si>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</si>
  <si>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</si>
  <si>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</si>
  <si>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</si>
  <si>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</si>
  <si>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</si>
  <si>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</si>
  <si>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</si>
  <si>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</si>
  <si>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</si>
  <si>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</si>
  <si>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</si>
  <si>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</si>
  <si>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</si>
  <si>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</si>
  <si>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</si>
  <si>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</si>
  <si>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</si>
  <si>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</si>
  <si>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</si>
  <si>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</si>
  <si>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</si>
  <si>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</si>
  <si>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</si>
  <si>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</si>
  <si>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</si>
  <si>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</si>
  <si>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</si>
  <si>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</si>
  <si>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</si>
  <si>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</si>
  <si>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</si>
  <si>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</si>
  <si>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</si>
  <si>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</si>
  <si>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</si>
  <si>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</si>
  <si>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</si>
  <si>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</si>
  <si>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</si>
  <si>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</si>
  <si>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</si>
  <si>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</si>
  <si>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</si>
  <si>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</si>
  <si>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</si>
  <si>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</si>
  <si>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</si>
  <si>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</si>
  <si>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</si>
  <si>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</si>
  <si>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</si>
  <si>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</si>
  <si>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</si>
  <si>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</si>
  <si>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</si>
  <si>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</si>
  <si>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</si>
  <si>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</si>
  <si>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</si>
  <si>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</si>
  <si>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</si>
  <si>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</si>
  <si>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</si>
  <si>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</si>
  <si>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</si>
  <si>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</si>
  <si>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</si>
  <si>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</si>
  <si>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</si>
  <si>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</si>
  <si>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</si>
  <si>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</si>
  <si>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</si>
  <si>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</si>
  <si>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</si>
  <si>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</si>
  <si>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</si>
  <si>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</si>
  <si>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</si>
  <si>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</si>
  <si>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</si>
  <si>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</si>
  <si>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</si>
  <si>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</si>
  <si>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</si>
  <si>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</si>
  <si>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</si>
  <si>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</si>
  <si>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</si>
  <si>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</si>
  <si>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</si>
  <si>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</si>
  <si>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</si>
  <si>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</si>
  <si>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</si>
  <si>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</si>
  <si>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</si>
  <si>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</si>
  <si>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</si>
  <si>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</si>
  <si>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</si>
  <si>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</si>
  <si>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</si>
  <si>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</si>
  <si>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</si>
  <si>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</si>
  <si>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</si>
  <si>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</si>
  <si>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</si>
  <si>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</si>
  <si>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</si>
  <si>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</si>
  <si>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</si>
  <si>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</si>
  <si>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</si>
  <si>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</si>
  <si>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</si>
  <si>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</si>
  <si>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</si>
  <si>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</si>
  <si>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</si>
  <si>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</si>
  <si>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</si>
  <si>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</si>
  <si>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</si>
  <si>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</si>
  <si>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</si>
  <si>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</si>
  <si>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</si>
  <si>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</si>
  <si>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</si>
  <si>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</si>
  <si>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</si>
  <si>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</si>
  <si>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</si>
  <si>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</si>
  <si>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</si>
  <si>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</si>
  <si>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</si>
  <si>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</si>
  <si>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</si>
  <si>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</si>
  <si>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</si>
  <si>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</si>
  <si>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</si>
  <si>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</si>
  <si>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</si>
  <si>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</si>
  <si>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</si>
  <si>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</si>
  <si>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</si>
  <si>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</si>
  <si>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</si>
  <si>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</si>
  <si>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</si>
  <si>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</si>
  <si>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</si>
  <si>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</si>
  <si>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</si>
  <si>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</si>
  <si>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</si>
  <si>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</si>
  <si>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</si>
  <si>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</si>
  <si>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</si>
  <si>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</si>
  <si>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</si>
  <si>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</si>
  <si>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</si>
  <si>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</si>
  <si>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</si>
  <si>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</si>
  <si>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</si>
  <si>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</si>
  <si>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</si>
  <si>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</si>
  <si>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</si>
  <si>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</si>
  <si>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</si>
  <si>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</si>
  <si>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</si>
  <si>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</si>
  <si>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</si>
  <si>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</si>
  <si>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</si>
  <si>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</si>
  <si>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</si>
  <si>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</si>
  <si>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</si>
  <si>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</si>
  <si>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</si>
  <si>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</si>
  <si>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</si>
  <si>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</si>
  <si>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</si>
  <si>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</si>
  <si>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</si>
  <si>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</si>
  <si>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</si>
  <si>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</si>
  <si>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</si>
  <si>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</si>
  <si>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</si>
  <si>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</si>
  <si>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</si>
  <si>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</si>
  <si>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</si>
  <si>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</si>
  <si>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</si>
  <si>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</si>
  <si>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</si>
  <si>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</si>
  <si>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</si>
  <si>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</si>
  <si>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</si>
  <si>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</si>
  <si>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</si>
  <si>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</si>
  <si>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</si>
  <si>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</si>
  <si>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</si>
  <si>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</si>
  <si>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</si>
  <si>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</si>
  <si>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</si>
  <si>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</si>
  <si>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</si>
  <si>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</si>
  <si>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</si>
  <si>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</si>
  <si>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</si>
  <si>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</si>
  <si>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</si>
  <si>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</si>
  <si>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</si>
  <si>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</si>
  <si>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</si>
  <si>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</si>
  <si>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</si>
  <si>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</si>
  <si>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</si>
  <si>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</si>
  <si>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</si>
  <si>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</si>
  <si>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</si>
  <si>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</si>
  <si>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</si>
  <si>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</si>
  <si>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</si>
  <si>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</si>
  <si>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</si>
  <si>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</si>
  <si>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</si>
  <si>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</si>
  <si>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</si>
  <si>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</si>
  <si>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</si>
  <si>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</si>
  <si>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</si>
  <si>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</si>
  <si>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</si>
  <si>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</si>
  <si>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</si>
  <si>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</si>
  <si>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</si>
  <si>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</si>
  <si>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</si>
  <si>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</si>
  <si>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</si>
  <si>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</si>
  <si>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</si>
  <si>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</si>
  <si>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</si>
  <si>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</si>
  <si>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</si>
  <si>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</si>
  <si>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</si>
  <si>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</si>
  <si>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</si>
  <si>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</si>
  <si>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</si>
  <si>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</si>
  <si>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</si>
  <si>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</si>
  <si>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</si>
  <si>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</si>
  <si>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</si>
  <si>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</si>
  <si>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</si>
  <si>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</si>
  <si>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</si>
  <si>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</si>
  <si>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</si>
  <si>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</si>
  <si>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</si>
  <si>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</si>
  <si>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</si>
  <si>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</si>
  <si>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</si>
  <si>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</si>
  <si>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</si>
  <si>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</si>
  <si>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</si>
  <si>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</si>
  <si>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</si>
  <si>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</si>
  <si>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</si>
  <si>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</si>
  <si>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</si>
  <si>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</si>
  <si>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</si>
  <si>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</si>
  <si>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</si>
  <si>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</si>
  <si>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</si>
  <si>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</si>
  <si>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</si>
  <si>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</si>
  <si>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</si>
  <si>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</si>
  <si>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</si>
  <si>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</si>
  <si>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</si>
  <si>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</si>
  <si>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</si>
  <si>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</si>
  <si>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</si>
  <si>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</si>
  <si>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</si>
  <si>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</si>
  <si>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</si>
  <si>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</si>
  <si>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</si>
  <si>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</si>
  <si>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</si>
  <si>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</si>
  <si>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</si>
  <si>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</si>
  <si>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</si>
  <si>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</si>
  <si>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</si>
  <si>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</si>
  <si>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</si>
  <si>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</si>
  <si>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</si>
  <si>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</si>
  <si>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</si>
  <si>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</si>
  <si>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</si>
  <si>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</si>
  <si>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</si>
  <si>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</si>
  <si>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</si>
  <si>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</si>
  <si>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</si>
  <si>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</si>
  <si>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</si>
  <si>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</si>
  <si>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</si>
  <si>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</si>
  <si>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</si>
  <si>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</si>
  <si>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</si>
  <si>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</si>
  <si>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</si>
  <si>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</si>
  <si>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</si>
  <si>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</si>
  <si>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</si>
  <si>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</si>
  <si>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</si>
  <si>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</si>
  <si>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</si>
  <si>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</si>
  <si>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</si>
  <si>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</si>
  <si>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</si>
  <si>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</si>
  <si>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</si>
  <si>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</si>
  <si>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</si>
  <si>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</si>
  <si>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</si>
  <si>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</si>
  <si>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</si>
  <si>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</si>
  <si>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</si>
  <si>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</si>
  <si>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</si>
  <si>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</si>
  <si>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</si>
  <si>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</si>
  <si>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</si>
  <si>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</si>
  <si>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</si>
  <si>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</si>
  <si>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</si>
  <si>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</si>
  <si>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</si>
  <si>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</si>
  <si>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</si>
  <si>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</si>
  <si>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</si>
  <si>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</si>
  <si>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</si>
  <si>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</si>
  <si>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</si>
  <si>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</si>
  <si>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</si>
  <si>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</si>
  <si>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</si>
  <si>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</si>
  <si>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</si>
  <si>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</si>
  <si>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</si>
  <si>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</si>
  <si>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</si>
  <si>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</si>
  <si>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</si>
  <si>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</si>
  <si>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</si>
  <si>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</si>
  <si>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</si>
  <si>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</si>
  <si>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</si>
  <si>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</si>
  <si>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</si>
  <si>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</si>
  <si>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</si>
  <si>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</si>
  <si>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</si>
  <si>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</si>
  <si>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</si>
  <si>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</si>
  <si>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</si>
  <si>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</si>
  <si>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</si>
  <si>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</si>
  <si>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</si>
  <si>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</si>
  <si>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</si>
  <si>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</si>
  <si>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</si>
  <si>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</si>
  <si>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</si>
  <si>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</si>
  <si>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</si>
  <si>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</si>
  <si>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</si>
  <si>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</si>
  <si>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</si>
  <si>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</si>
  <si>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</si>
  <si>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</si>
  <si>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</si>
  <si>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</si>
  <si>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</si>
  <si>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</si>
  <si>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</si>
  <si>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</si>
  <si>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</si>
  <si>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</si>
  <si>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</si>
  <si>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</si>
  <si>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</si>
  <si>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</si>
  <si>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</si>
  <si>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</si>
  <si>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</si>
  <si>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</si>
  <si>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</si>
  <si>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</si>
  <si>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</si>
  <si>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</si>
  <si>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</si>
  <si>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</si>
  <si>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</si>
  <si>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</si>
  <si>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</si>
  <si>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</si>
  <si>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</si>
  <si>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</si>
  <si>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</si>
  <si>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</si>
  <si>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</si>
  <si>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</si>
  <si>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</si>
  <si>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</si>
  <si>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</si>
  <si>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</si>
  <si>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</si>
  <si>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</si>
  <si>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</si>
  <si>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</si>
  <si>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</si>
  <si>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</si>
  <si>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</si>
  <si>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</si>
  <si>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</si>
  <si>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</si>
  <si>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</si>
  <si>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</si>
  <si>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</si>
  <si>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</si>
  <si>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</si>
  <si>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</si>
  <si>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</si>
  <si>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</si>
  <si>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</si>
  <si>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</si>
  <si>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</si>
  <si>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</si>
  <si>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</si>
  <si>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</si>
  <si>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</si>
  <si>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</si>
  <si>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</si>
  <si>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</si>
  <si>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</si>
  <si>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</si>
  <si>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</si>
  <si>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</si>
  <si>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</si>
  <si>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</si>
  <si>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</si>
  <si>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</si>
  <si>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</si>
  <si>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</si>
  <si>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</si>
  <si>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</si>
  <si>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</si>
  <si>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</si>
  <si>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</si>
  <si>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</si>
  <si>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</si>
  <si>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</si>
  <si>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</si>
  <si>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</si>
  <si>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</si>
  <si>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</si>
  <si>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</si>
  <si>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</si>
  <si>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</si>
  <si>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</si>
  <si>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</si>
  <si>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</si>
  <si>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</si>
  <si>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</si>
  <si>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</si>
  <si>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</si>
  <si>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</si>
  <si>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</si>
  <si>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</si>
  <si>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</si>
  <si>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</si>
  <si>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</si>
  <si>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</si>
  <si>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</si>
  <si>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</si>
  <si>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</si>
  <si>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</si>
  <si>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</si>
  <si>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</si>
  <si>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</si>
  <si>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</si>
  <si>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</si>
  <si>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</si>
  <si>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</si>
  <si>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</si>
  <si>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</si>
  <si>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</si>
  <si>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</si>
  <si>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</si>
  <si>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</si>
  <si>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</si>
  <si>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</si>
  <si>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</si>
  <si>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</si>
  <si>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</si>
  <si>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</si>
  <si>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</si>
  <si>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</si>
  <si>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</si>
  <si>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</si>
  <si>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</si>
  <si>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</si>
  <si>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</si>
  <si>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</si>
  <si>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</si>
  <si>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</si>
  <si>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</si>
  <si>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</si>
  <si>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</si>
  <si>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</si>
  <si>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</si>
  <si>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</si>
  <si>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</si>
  <si>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</si>
  <si>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</si>
  <si>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</si>
  <si>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</si>
  <si>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</si>
  <si>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</si>
  <si>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</si>
  <si>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</si>
  <si>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</si>
  <si>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</si>
  <si>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</si>
  <si>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</si>
  <si>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</si>
  <si>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</si>
  <si>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</si>
  <si>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</si>
  <si>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</si>
  <si>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</si>
  <si>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</si>
  <si>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</si>
  <si>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</si>
  <si>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</si>
  <si>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</si>
  <si>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</si>
  <si>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</si>
  <si>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</si>
  <si>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</si>
  <si>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</si>
  <si>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</si>
  <si>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</si>
  <si>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</si>
  <si>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</si>
  <si>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</si>
  <si>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</si>
  <si>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</si>
  <si>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</si>
  <si>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</si>
  <si>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</si>
  <si>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</si>
  <si>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</si>
  <si>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</si>
  <si>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</si>
  <si>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</si>
  <si>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</si>
  <si>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</si>
  <si>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</si>
  <si>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</si>
  <si>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</si>
  <si>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</si>
  <si>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</si>
  <si>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</si>
  <si>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</si>
  <si>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</si>
  <si>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</si>
  <si>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</si>
  <si>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</si>
  <si>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</si>
  <si>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</si>
  <si>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</si>
  <si>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</si>
  <si>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</si>
  <si>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</si>
  <si>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</si>
  <si>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</si>
  <si>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</si>
  <si>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</si>
  <si>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</si>
  <si>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</si>
  <si>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</si>
  <si>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</si>
  <si>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</si>
  <si>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</si>
  <si>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</si>
  <si>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</si>
  <si>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</si>
  <si>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</si>
  <si>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</si>
  <si>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</si>
  <si>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</si>
  <si>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</si>
  <si>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</si>
  <si>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</si>
  <si>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</si>
  <si>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</si>
  <si>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</si>
  <si>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</si>
  <si>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</si>
  <si>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</si>
  <si>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</si>
  <si>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</si>
  <si>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</si>
  <si>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</si>
  <si>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</si>
  <si>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</si>
  <si>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</si>
  <si>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</si>
  <si>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</si>
  <si>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</si>
  <si>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</si>
  <si>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</si>
  <si>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</si>
  <si>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</si>
  <si>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</si>
  <si>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</si>
  <si>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</si>
  <si>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</si>
  <si>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</si>
  <si>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</si>
  <si>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</si>
  <si>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</si>
  <si>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</si>
  <si>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</si>
  <si>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</si>
  <si>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</si>
  <si>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</si>
  <si>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</si>
  <si>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</si>
  <si>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</si>
  <si>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</si>
  <si>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</si>
  <si>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</si>
  <si>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</si>
  <si>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</si>
  <si>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</si>
  <si>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</si>
  <si>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</si>
  <si>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</si>
  <si>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</si>
  <si>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</si>
  <si>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</si>
  <si>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</si>
  <si>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</si>
  <si>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</si>
  <si>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</si>
  <si>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</si>
  <si>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</si>
  <si>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</si>
  <si>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</si>
  <si>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</si>
  <si>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</si>
  <si>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</si>
  <si>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</si>
  <si>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</si>
  <si>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</si>
  <si>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</si>
  <si>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</si>
  <si>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</si>
  <si>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</si>
  <si>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</si>
  <si>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</si>
  <si>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</si>
  <si>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</si>
  <si>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</si>
  <si>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</si>
  <si>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</si>
  <si>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</si>
  <si>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</si>
  <si>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</si>
  <si>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</si>
  <si>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</si>
  <si>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</si>
  <si>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</si>
  <si>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</si>
  <si>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</si>
  <si>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</si>
  <si>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</si>
  <si>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</si>
  <si>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</si>
  <si>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</si>
  <si>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</si>
  <si>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</si>
  <si>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</si>
  <si>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</si>
  <si>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</si>
  <si>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</si>
  <si>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</si>
  <si>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</si>
  <si>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</si>
  <si>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</si>
  <si>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</si>
  <si>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</si>
  <si>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</si>
  <si>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</si>
  <si>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</si>
  <si>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</si>
  <si>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</si>
  <si>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</si>
  <si>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</si>
  <si>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</si>
  <si>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</si>
  <si>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</si>
  <si>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</si>
  <si>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</si>
  <si>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</si>
  <si>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</si>
  <si>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</si>
  <si>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</si>
  <si>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</si>
  <si>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</si>
  <si>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</si>
  <si>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</si>
  <si>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</si>
  <si>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</si>
  <si>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</si>
  <si>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</si>
  <si>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</si>
  <si>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</si>
  <si>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</si>
  <si>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</si>
  <si>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</si>
  <si>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</si>
  <si>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</si>
  <si>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</si>
  <si>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</si>
  <si>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</si>
  <si>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</si>
  <si>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</si>
  <si>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</si>
  <si>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</si>
  <si>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</si>
  <si>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</si>
  <si>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</si>
  <si>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</si>
  <si>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</si>
  <si>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</si>
  <si>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</si>
  <si>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</si>
  <si>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</si>
  <si>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</si>
  <si>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</si>
  <si>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</si>
  <si>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</si>
  <si>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</si>
  <si>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</si>
  <si>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</si>
  <si>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</si>
  <si>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</si>
  <si>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</si>
  <si>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</si>
  <si>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</si>
  <si>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</si>
  <si>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</si>
  <si>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</si>
  <si>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</si>
  <si>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</si>
  <si>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</si>
  <si>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</si>
  <si>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</si>
  <si>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</si>
  <si>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</si>
  <si>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</si>
  <si>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</si>
  <si>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</si>
  <si>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</si>
  <si>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</si>
  <si>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</si>
  <si>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</si>
  <si>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</si>
  <si>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</si>
  <si>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</si>
  <si>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</si>
  <si>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</si>
  <si>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</si>
  <si>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</si>
  <si>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</si>
  <si>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</si>
  <si>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</si>
  <si>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</si>
  <si>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</si>
  <si>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</si>
  <si>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</si>
  <si>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</si>
  <si>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</si>
  <si>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</si>
  <si>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</si>
  <si>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</si>
  <si>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</si>
  <si>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</si>
  <si>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</si>
  <si>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</si>
  <si>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</si>
  <si>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</si>
  <si>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</si>
  <si>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</si>
  <si>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</si>
  <si>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</si>
  <si>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</si>
  <si>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</si>
  <si>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</si>
  <si>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</si>
  <si>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</si>
  <si>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</si>
  <si>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</si>
  <si>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</si>
  <si>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</si>
  <si>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</si>
  <si>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</si>
  <si>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</si>
  <si>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</si>
  <si>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</si>
  <si>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</si>
  <si>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</si>
  <si>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</si>
  <si>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</si>
  <si>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</si>
  <si>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</si>
  <si>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</si>
  <si>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</si>
  <si>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</si>
  <si>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</si>
  <si>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</si>
  <si>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</si>
  <si>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</si>
  <si>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</si>
  <si>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</si>
  <si>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</si>
  <si>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</si>
  <si>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</si>
  <si>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</si>
  <si>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</si>
  <si>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</si>
  <si>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</si>
  <si>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</si>
  <si>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</si>
  <si>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</si>
  <si>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</si>
  <si>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</si>
  <si>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</si>
  <si>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</si>
  <si>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</si>
  <si>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</si>
  <si>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</si>
  <si>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</si>
  <si>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</si>
  <si>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</si>
  <si>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</si>
  <si>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</si>
  <si>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</si>
  <si>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</si>
  <si>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</si>
  <si>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</si>
  <si>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</si>
  <si>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</si>
  <si>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</si>
  <si>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</si>
  <si>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</si>
  <si>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</si>
  <si>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</si>
  <si>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</si>
  <si>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</si>
  <si>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</si>
  <si>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</si>
  <si>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</si>
  <si>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</si>
  <si>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</si>
  <si>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</si>
  <si>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</si>
  <si>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</si>
  <si>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</si>
  <si>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</si>
  <si>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</si>
  <si>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</si>
  <si>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</si>
  <si>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</si>
  <si>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</si>
  <si>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</si>
  <si>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</si>
  <si>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</si>
  <si>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</si>
  <si>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</si>
  <si>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</si>
  <si>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</si>
  <si>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</si>
  <si>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</si>
  <si>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</si>
  <si>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</si>
  <si>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</si>
  <si>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</si>
  <si>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</si>
  <si>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</si>
  <si>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</si>
  <si>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</si>
  <si>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</si>
  <si>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</si>
  <si>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</si>
  <si>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</si>
  <si>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</si>
  <si>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</si>
  <si>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</si>
  <si>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</si>
  <si>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</si>
  <si>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</si>
  <si>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</si>
  <si>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</si>
  <si>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</si>
  <si>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</si>
  <si>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</si>
  <si>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</si>
  <si>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</si>
  <si>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</si>
  <si>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</si>
  <si>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</si>
  <si>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</si>
  <si>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</si>
  <si>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</si>
  <si>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</si>
  <si>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</si>
  <si>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</si>
  <si>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</si>
  <si>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</si>
  <si>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</si>
  <si>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</si>
  <si>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</si>
  <si>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</si>
  <si>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</si>
  <si>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</si>
  <si>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</si>
  <si>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</si>
  <si>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</si>
  <si>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</si>
  <si>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</si>
  <si>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</si>
  <si>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</si>
  <si>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</si>
  <si>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</si>
  <si>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</si>
  <si>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</si>
  <si>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</si>
  <si>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</si>
  <si>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</si>
  <si>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</si>
  <si>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</si>
  <si>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</si>
  <si>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</si>
  <si>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</si>
  <si>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</si>
  <si>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</si>
  <si>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</si>
  <si>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</si>
  <si>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</si>
  <si>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</si>
  <si>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</si>
  <si>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</si>
  <si>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</si>
  <si>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</si>
  <si>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</si>
  <si>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</si>
  <si>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</si>
  <si>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</si>
  <si>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</si>
  <si>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</si>
  <si>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</si>
  <si>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</si>
  <si>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</si>
  <si>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</si>
  <si>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</si>
  <si>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</si>
  <si>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</si>
  <si>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</si>
  <si>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</si>
  <si>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</si>
  <si>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</si>
  <si>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</si>
  <si>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</si>
  <si>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</si>
  <si>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</si>
  <si>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</si>
  <si>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</si>
  <si>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</si>
  <si>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</si>
  <si>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</si>
  <si>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</si>
  <si>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</si>
  <si>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</si>
  <si>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</si>
  <si>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</si>
  <si>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</si>
  <si>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</si>
  <si>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</si>
  <si>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</si>
  <si>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</si>
  <si>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</si>
  <si>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</si>
  <si>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</si>
  <si>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</si>
  <si>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</si>
  <si>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</si>
  <si>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</si>
  <si>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</si>
  <si>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</si>
  <si>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</si>
  <si>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</si>
  <si>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</si>
  <si>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</si>
  <si>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</si>
  <si>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</si>
  <si>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</si>
  <si>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</si>
  <si>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</si>
  <si>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</si>
  <si>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</si>
  <si>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</si>
  <si>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</si>
  <si>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</si>
  <si>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</si>
  <si>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</si>
  <si>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</si>
  <si>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</si>
  <si>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</si>
  <si>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</si>
  <si>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</si>
  <si>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</si>
  <si>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</si>
  <si>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</si>
  <si>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</si>
  <si>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</si>
  <si>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</si>
  <si>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</si>
  <si>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</si>
  <si>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</si>
  <si>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</si>
  <si>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</si>
  <si>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</si>
  <si>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</si>
  <si>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</si>
  <si>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</si>
  <si>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</si>
  <si>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</si>
  <si>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</si>
  <si>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</si>
  <si>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</si>
  <si>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</si>
  <si>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</si>
  <si>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</si>
  <si>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</si>
  <si>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</si>
  <si>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</si>
  <si>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</si>
  <si>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</si>
  <si>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</si>
  <si>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</si>
  <si>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</si>
  <si>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</si>
  <si>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</si>
  <si>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</si>
  <si>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</si>
  <si>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</si>
  <si>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</si>
  <si>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</si>
  <si>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</si>
  <si>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</si>
  <si>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</si>
  <si>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</si>
  <si>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</si>
  <si>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</si>
  <si>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</si>
  <si>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</si>
  <si>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</si>
  <si>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</si>
  <si>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</si>
  <si>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</si>
  <si>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</si>
  <si>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</si>
  <si>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</si>
  <si>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</si>
  <si>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</si>
  <si>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</si>
  <si>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</si>
  <si>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</si>
  <si>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</si>
  <si>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</si>
  <si>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</si>
  <si>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</si>
  <si>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</si>
  <si>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</si>
  <si>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</si>
  <si>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</si>
  <si>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</si>
  <si>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</si>
  <si>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</si>
  <si>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</si>
  <si>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</si>
  <si>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</si>
  <si>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</si>
  <si>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</si>
  <si>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</si>
  <si>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</si>
  <si>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</si>
  <si>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</si>
  <si>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</si>
  <si>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</si>
  <si>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</si>
  <si>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</si>
  <si>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</si>
  <si>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</si>
  <si>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</si>
  <si>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</si>
  <si>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</si>
  <si>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</si>
  <si>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</si>
  <si>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</si>
  <si>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</si>
  <si>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</si>
  <si>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</si>
  <si>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</si>
  <si>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</si>
  <si>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</si>
  <si>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</si>
  <si>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</si>
  <si>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</si>
  <si>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</si>
  <si>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</si>
  <si>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</si>
  <si>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</si>
  <si>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</si>
  <si>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</si>
  <si>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</si>
  <si>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</si>
  <si>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</si>
  <si>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</si>
  <si>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</si>
  <si>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</si>
  <si>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</si>
  <si>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</si>
  <si>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</si>
  <si>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</si>
  <si>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</si>
  <si>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</si>
  <si>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</si>
  <si>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</si>
  <si>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</si>
  <si>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</si>
  <si>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</si>
  <si>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</si>
  <si>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</si>
  <si>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</si>
  <si>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</si>
  <si>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</si>
  <si>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</si>
  <si>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</si>
  <si>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</si>
  <si>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</si>
  <si>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</si>
  <si>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</si>
  <si>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</si>
  <si>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</si>
  <si>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</si>
  <si>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</si>
  <si>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</si>
  <si>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</si>
  <si>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</si>
  <si>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</si>
  <si>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</si>
  <si>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</si>
  <si>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</si>
  <si>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</si>
  <si>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</si>
  <si>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</si>
  <si>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</si>
  <si>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</si>
  <si>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</si>
  <si>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</si>
  <si>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</si>
  <si>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</si>
  <si>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</si>
  <si>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</si>
  <si>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</si>
  <si>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</si>
  <si>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</si>
  <si>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</si>
  <si>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</si>
  <si>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</si>
  <si>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</si>
  <si>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</si>
  <si>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</si>
  <si>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</si>
  <si>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</si>
  <si>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</si>
  <si>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</si>
  <si>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</si>
  <si>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</si>
  <si>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</si>
  <si>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</si>
  <si>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</si>
  <si>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</si>
  <si>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</si>
  <si>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</si>
  <si>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</si>
  <si>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</si>
  <si>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</si>
  <si>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</si>
  <si>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</si>
  <si>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</si>
  <si>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</si>
  <si>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</si>
  <si>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</si>
  <si>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</si>
  <si>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</si>
  <si>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</si>
  <si>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</si>
  <si>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</si>
  <si>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</si>
  <si>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</si>
  <si>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</si>
  <si>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</si>
  <si>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</si>
  <si>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</si>
  <si>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</si>
  <si>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</si>
  <si>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</si>
  <si>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</si>
  <si>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</si>
  <si>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</si>
  <si>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</si>
  <si>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</si>
  <si>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</si>
  <si>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</si>
  <si>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</si>
  <si>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</si>
  <si>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</si>
  <si>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</si>
  <si>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</si>
  <si>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</si>
  <si>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</si>
  <si>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</si>
  <si>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</si>
  <si>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</si>
  <si>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</si>
  <si>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</si>
  <si>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</si>
  <si>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</si>
  <si>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</si>
  <si>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</si>
  <si>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</si>
  <si>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</si>
  <si>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</si>
  <si>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</si>
  <si>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</si>
  <si>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</si>
  <si>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</si>
  <si>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</si>
  <si>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</si>
  <si>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</si>
  <si>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</si>
  <si>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</si>
  <si>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</si>
  <si>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</si>
  <si>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</si>
  <si>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</si>
  <si>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</si>
  <si>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</si>
  <si>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</si>
  <si>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</si>
  <si>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</si>
  <si>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</si>
  <si>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</si>
  <si>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</si>
  <si>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</si>
  <si>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</si>
  <si>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</si>
  <si>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</si>
  <si>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</si>
  <si>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</si>
  <si>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</si>
  <si>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</si>
  <si>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</si>
  <si>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</si>
  <si>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</si>
  <si>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</si>
  <si>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</si>
  <si>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</si>
  <si>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</si>
  <si>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</si>
  <si>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</si>
  <si>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</si>
  <si>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</si>
  <si>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</si>
  <si>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</si>
  <si>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</si>
  <si>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</si>
  <si>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</si>
  <si>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</si>
  <si>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</si>
  <si>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</si>
  <si>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</si>
  <si>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</si>
  <si>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</si>
  <si>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</si>
  <si>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</si>
  <si>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</si>
  <si>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</si>
  <si>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</si>
  <si>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</si>
  <si>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</si>
  <si>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</si>
  <si>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</si>
  <si>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</si>
  <si>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</si>
  <si>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</si>
  <si>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</si>
  <si>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</si>
  <si>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</si>
  <si>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</si>
  <si>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</si>
  <si>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</si>
  <si>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</si>
  <si>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</si>
  <si>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</si>
  <si>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</si>
  <si>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</si>
  <si>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</si>
  <si>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</si>
  <si>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</si>
  <si>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</si>
  <si>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</si>
  <si>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</si>
  <si>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</si>
  <si>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</si>
  <si>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</si>
  <si>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</si>
  <si>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</si>
  <si>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</si>
  <si>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</si>
  <si>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</si>
  <si>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</si>
  <si>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</si>
  <si>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</si>
  <si>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</si>
  <si>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</si>
  <si>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</si>
  <si>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</si>
  <si>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</si>
  <si>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</si>
  <si>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</si>
  <si>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</si>
  <si>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</si>
  <si>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</si>
  <si>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</si>
  <si>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</si>
  <si>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</si>
  <si>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</si>
  <si>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</si>
  <si>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</si>
  <si>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</si>
  <si>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</si>
  <si>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</si>
  <si>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</si>
  <si>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</si>
  <si>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</si>
  <si>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</si>
  <si>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</si>
  <si>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</si>
  <si>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</si>
  <si>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</si>
  <si>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</si>
  <si>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</si>
  <si>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</si>
  <si>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</si>
  <si>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</si>
  <si>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</si>
  <si>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</si>
  <si>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</si>
  <si>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</si>
  <si>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</si>
  <si>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</si>
  <si>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</si>
  <si>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</si>
  <si>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</si>
  <si>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</si>
  <si>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</si>
  <si>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</si>
  <si>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</si>
  <si>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</si>
  <si>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</si>
  <si>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</si>
  <si>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</si>
  <si>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</si>
  <si>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</si>
  <si>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</si>
  <si>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</si>
  <si>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</si>
  <si>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</si>
  <si>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</si>
  <si>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</si>
  <si>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</si>
  <si>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</si>
  <si>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</si>
  <si>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</si>
  <si>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</si>
  <si>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</si>
  <si>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</si>
  <si>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</si>
  <si>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</si>
  <si>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</si>
  <si>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</si>
  <si>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</si>
  <si>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</si>
  <si>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</si>
  <si>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</si>
  <si>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</si>
  <si>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</si>
  <si>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</si>
  <si>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</si>
  <si>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</si>
  <si>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</si>
  <si>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</si>
  <si>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</si>
  <si>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</si>
  <si>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</si>
  <si>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</si>
  <si>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</si>
  <si>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</si>
  <si>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</si>
  <si>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</si>
  <si>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</si>
  <si>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</si>
  <si>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</si>
  <si>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</si>
  <si>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</si>
  <si>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</si>
  <si>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</si>
  <si>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</si>
  <si>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</si>
  <si>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</si>
  <si>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</si>
  <si>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</si>
  <si>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</si>
  <si>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</si>
  <si>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</si>
  <si>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</si>
  <si>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</si>
  <si>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</si>
  <si>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</si>
  <si>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</si>
  <si>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</si>
  <si>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</si>
  <si>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</si>
  <si>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</si>
  <si>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</si>
  <si>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</si>
  <si>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</si>
  <si>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</si>
  <si>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</si>
  <si>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</si>
  <si>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</si>
  <si>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</si>
  <si>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</si>
  <si>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</si>
  <si>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</si>
  <si>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</si>
  <si>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</si>
  <si>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</si>
  <si>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</si>
  <si>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</si>
  <si>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</si>
  <si>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</si>
  <si>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</si>
  <si>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</si>
  <si>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</si>
  <si>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</si>
  <si>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</si>
  <si>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</si>
  <si>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</si>
  <si>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</si>
  <si>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</si>
  <si>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</si>
  <si>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</si>
  <si>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</si>
  <si>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</si>
  <si>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</si>
  <si>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</si>
  <si>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</si>
  <si>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</si>
  <si>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</si>
  <si>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</si>
  <si>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</si>
  <si>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</si>
  <si>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</si>
  <si>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</si>
  <si>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</si>
  <si>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</si>
  <si>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</si>
  <si>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</si>
  <si>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</si>
  <si>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</si>
  <si>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</si>
  <si>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</si>
  <si>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</si>
  <si>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</si>
  <si>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</si>
  <si>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</si>
  <si>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</si>
  <si>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</si>
  <si>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</si>
  <si>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</si>
  <si>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</si>
  <si>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</si>
  <si>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</si>
  <si>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</si>
  <si>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</si>
  <si>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</si>
  <si>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</si>
  <si>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</si>
  <si>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</si>
  <si>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</si>
  <si>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</si>
  <si>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</si>
  <si>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</si>
  <si>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</si>
  <si>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</si>
  <si>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</si>
  <si>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</si>
  <si>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</si>
  <si>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</si>
  <si>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</si>
  <si>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</si>
  <si>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</si>
  <si>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</si>
  <si>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</si>
  <si>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</si>
  <si>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</si>
  <si>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</si>
  <si>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</si>
  <si>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</si>
  <si>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</si>
  <si>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</si>
  <si>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</si>
  <si>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</si>
  <si>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</si>
  <si>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</si>
  <si>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</si>
  <si>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</si>
  <si>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</si>
  <si>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</si>
  <si>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</si>
  <si>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</si>
  <si>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</si>
  <si>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</si>
  <si>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</si>
  <si>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</si>
  <si>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</si>
  <si>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</si>
  <si>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</si>
  <si>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</si>
  <si>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</si>
  <si>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</si>
  <si>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</si>
  <si>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</si>
  <si>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</si>
  <si>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</si>
  <si>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</si>
  <si>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</si>
  <si>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</si>
  <si>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</si>
  <si>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</si>
  <si>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</si>
  <si>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</si>
  <si>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</si>
  <si>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</si>
  <si>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</si>
  <si>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</si>
  <si>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</si>
  <si>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</si>
  <si>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</si>
  <si>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</si>
  <si>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</si>
  <si>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</si>
  <si>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</si>
  <si>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</si>
  <si>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</si>
  <si>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</si>
  <si>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</si>
  <si>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</si>
  <si>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</si>
  <si>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</si>
  <si>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</si>
  <si>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</si>
  <si>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</si>
  <si>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</si>
  <si>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</si>
  <si>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</si>
  <si>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</si>
  <si>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</si>
  <si>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</si>
  <si>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</si>
  <si>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</si>
  <si>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</si>
  <si>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</si>
  <si>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</si>
  <si>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</si>
  <si>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</si>
  <si>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</si>
  <si>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</si>
  <si>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</si>
  <si>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</si>
  <si>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</si>
  <si>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</si>
  <si>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</si>
  <si>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</si>
  <si>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</si>
  <si>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</si>
  <si>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</si>
  <si>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</si>
  <si>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</si>
  <si>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</si>
  <si>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</si>
  <si>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</si>
  <si>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</si>
  <si>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</si>
  <si>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</si>
  <si>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</si>
  <si>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</si>
  <si>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</si>
  <si>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</si>
  <si>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</si>
  <si>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</si>
  <si>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</si>
  <si>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</si>
  <si>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</si>
  <si>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</si>
  <si>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</si>
  <si>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</si>
  <si>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</si>
  <si>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</si>
  <si>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</si>
  <si>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</si>
  <si>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</si>
  <si>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</si>
  <si>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</si>
  <si>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</si>
  <si>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</si>
  <si>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</si>
  <si>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</si>
  <si>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</si>
  <si>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</si>
  <si>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</si>
  <si>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</si>
  <si>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</si>
  <si>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</si>
  <si>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</si>
  <si>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</si>
  <si>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</si>
  <si>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</si>
  <si>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</si>
  <si>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</si>
  <si>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</si>
  <si>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</si>
  <si>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</si>
  <si>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</si>
  <si>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</si>
  <si>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</si>
  <si>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</si>
  <si>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</si>
  <si>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</si>
  <si>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</si>
  <si>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</si>
  <si>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</si>
  <si>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</si>
  <si>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</si>
  <si>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</si>
  <si>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</si>
  <si>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</si>
  <si>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</si>
  <si>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</si>
  <si>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</si>
  <si>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</si>
  <si>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</si>
  <si>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</si>
  <si>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</si>
  <si>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</si>
  <si>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</si>
  <si>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</si>
  <si>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</si>
  <si>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</si>
  <si>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</si>
  <si>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</si>
  <si>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</si>
  <si>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</si>
  <si>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</si>
  <si>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</si>
  <si>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</si>
  <si>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</si>
  <si>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</si>
  <si>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</si>
  <si>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</si>
  <si>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</si>
  <si>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</si>
  <si>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</si>
  <si>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</si>
  <si>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</si>
  <si>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</si>
  <si>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</si>
  <si>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</si>
  <si>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</si>
  <si>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</si>
  <si>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</si>
  <si>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</si>
  <si>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</si>
  <si>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</si>
  <si>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</si>
  <si>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</si>
  <si>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</si>
  <si>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</si>
  <si>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</si>
  <si>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</si>
  <si>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</si>
  <si>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</si>
  <si>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</si>
  <si>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</si>
  <si>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</si>
  <si>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</si>
  <si>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</si>
  <si>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</si>
  <si>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</si>
  <si>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</si>
  <si>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</si>
  <si>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</si>
  <si>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</si>
  <si>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</si>
  <si>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</si>
  <si>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</si>
  <si>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</si>
  <si>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</si>
  <si>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</si>
  <si>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</si>
  <si>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</si>
  <si>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</si>
  <si>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</si>
  <si>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</si>
  <si>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</si>
  <si>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</si>
  <si>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</si>
  <si>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</si>
  <si>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</si>
  <si>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</si>
  <si>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</si>
  <si>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</si>
  <si>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</si>
  <si>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</si>
  <si>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</si>
  <si>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</si>
  <si>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</si>
  <si>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</si>
  <si>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</si>
  <si>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</si>
  <si>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</si>
  <si>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</si>
  <si>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</si>
  <si>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</si>
  <si>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</si>
  <si>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</si>
  <si>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</si>
  <si>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</si>
  <si>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</si>
  <si>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</si>
  <si>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</si>
  <si>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</si>
  <si>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</si>
  <si>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</si>
  <si>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</si>
  <si>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</si>
  <si>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</si>
  <si>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</si>
  <si>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</si>
  <si>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</si>
  <si>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</si>
  <si>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</si>
  <si>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</si>
  <si>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</si>
  <si>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</si>
  <si>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</si>
  <si>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</si>
  <si>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</si>
  <si>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</si>
  <si>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</si>
  <si>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</si>
  <si>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</si>
  <si>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</si>
  <si>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</si>
  <si>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</si>
  <si>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</si>
  <si>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</si>
  <si>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</si>
  <si>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</si>
  <si>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</si>
  <si>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</si>
  <si>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</si>
  <si>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</si>
  <si>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</si>
  <si>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</si>
  <si>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</si>
  <si>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</si>
  <si>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</si>
  <si>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</si>
  <si>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</si>
  <si>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</si>
  <si>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</si>
  <si>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</si>
  <si>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</si>
  <si>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</si>
  <si>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</si>
  <si>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</si>
  <si>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</si>
  <si>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</si>
  <si>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</si>
  <si>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</si>
  <si>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</si>
  <si>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</si>
  <si>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</si>
  <si>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</si>
  <si>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</si>
  <si>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</si>
  <si>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</si>
  <si>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</si>
  <si>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</si>
  <si>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</si>
  <si>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</si>
  <si>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</si>
  <si>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</si>
  <si>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</si>
  <si>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</si>
  <si>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</si>
  <si>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</si>
  <si>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</si>
  <si>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</si>
  <si>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</si>
  <si>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</si>
  <si>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</si>
  <si>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</si>
  <si>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</si>
  <si>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</si>
  <si>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</si>
  <si>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</si>
  <si>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</si>
  <si>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</si>
  <si>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</si>
  <si>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</si>
  <si>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</si>
  <si>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</si>
  <si>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</si>
  <si>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</si>
  <si>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</si>
  <si>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</si>
  <si>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</si>
  <si>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</si>
  <si>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</si>
  <si>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</si>
  <si>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</si>
  <si>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</si>
  <si>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</si>
  <si>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</si>
  <si>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</si>
  <si>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</si>
  <si>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</si>
  <si>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</si>
  <si>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</si>
  <si>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</si>
  <si>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</si>
  <si>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</si>
  <si>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</si>
  <si>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</si>
  <si>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</si>
  <si>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</si>
  <si>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</si>
  <si>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</si>
  <si>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</si>
  <si>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</si>
  <si>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</si>
  <si>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</si>
  <si>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</si>
  <si>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</si>
  <si>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</si>
  <si>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</si>
  <si>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</si>
  <si>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</si>
  <si>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</si>
  <si>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</si>
  <si>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</si>
  <si>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</si>
  <si>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</si>
  <si>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</si>
  <si>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</si>
  <si>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</si>
  <si>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</si>
  <si>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</si>
  <si>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</si>
  <si>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</si>
  <si>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</si>
  <si>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</si>
  <si>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</si>
  <si>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</si>
  <si>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</si>
  <si>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</si>
  <si>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</si>
  <si>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</si>
  <si>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</si>
  <si>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</si>
  <si>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</si>
  <si>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</si>
  <si>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</si>
  <si>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</si>
  <si>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</si>
  <si>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</si>
  <si>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</si>
  <si>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</si>
  <si>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</si>
  <si>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</si>
  <si>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</si>
  <si>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</si>
  <si>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</si>
  <si>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</si>
  <si>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</si>
  <si>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</si>
  <si>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</si>
  <si>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</si>
  <si>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</si>
  <si>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</si>
  <si>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</si>
  <si>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</si>
  <si>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</si>
  <si>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</si>
  <si>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</si>
  <si>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</si>
  <si>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</si>
  <si>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</si>
  <si>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</si>
  <si>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</si>
  <si>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</si>
  <si>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</si>
  <si>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</si>
  <si>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</si>
  <si>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</si>
  <si>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</si>
  <si>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</si>
  <si>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</si>
  <si>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</si>
  <si>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</si>
  <si>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</si>
  <si>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</si>
  <si>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</si>
  <si>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</si>
  <si>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</si>
  <si>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</si>
  <si>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</si>
  <si>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</si>
  <si>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</si>
  <si>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</si>
  <si>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</si>
  <si>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</si>
  <si>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</si>
  <si>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</si>
  <si>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</si>
  <si>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</si>
  <si>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</si>
  <si>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</si>
  <si>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</si>
  <si>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</si>
  <si>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</si>
  <si>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</si>
  <si>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</si>
  <si>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</si>
  <si>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</si>
  <si>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</si>
  <si>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</si>
  <si>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</si>
  <si>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</si>
  <si>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</si>
  <si>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</si>
  <si>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</si>
  <si>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</si>
  <si>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</si>
  <si>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</si>
  <si>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</si>
  <si>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</si>
  <si>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</si>
  <si>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</si>
  <si>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</si>
  <si>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</si>
  <si>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</si>
  <si>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</si>
  <si>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</si>
  <si>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</si>
  <si>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</si>
  <si>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</si>
  <si>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</si>
  <si>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</si>
  <si>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</si>
  <si>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</si>
  <si>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</si>
  <si>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</si>
  <si>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</si>
  <si>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</si>
  <si>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</si>
  <si>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</si>
  <si>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</si>
  <si>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</si>
  <si>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</si>
  <si>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</si>
  <si>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</si>
  <si>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</si>
  <si>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</si>
  <si>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</si>
  <si>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</si>
  <si>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</si>
  <si>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</si>
  <si>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</si>
  <si>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</si>
  <si>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</si>
  <si>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</si>
  <si>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</si>
  <si>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</si>
  <si>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</si>
  <si>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</si>
  <si>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</si>
  <si>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</si>
  <si>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</si>
  <si>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</si>
  <si>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</si>
  <si>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</si>
  <si>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</si>
  <si>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</si>
  <si>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</si>
  <si>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</si>
  <si>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</si>
  <si>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</si>
  <si>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</si>
  <si>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</si>
  <si>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</si>
  <si>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</si>
  <si>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</si>
  <si>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</si>
  <si>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</si>
  <si>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</si>
  <si>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</si>
  <si>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</si>
  <si>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</si>
  <si>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</si>
  <si>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</si>
  <si>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</si>
  <si>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</si>
  <si>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</si>
  <si>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</si>
  <si>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</si>
  <si>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</si>
  <si>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</si>
  <si>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</si>
  <si>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</si>
  <si>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</si>
  <si>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</si>
  <si>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</si>
  <si>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</si>
  <si>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</si>
  <si>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</si>
  <si>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</si>
  <si>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</si>
  <si>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</si>
  <si>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</si>
  <si>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</si>
  <si>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</si>
  <si>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</si>
  <si>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</si>
  <si>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</si>
  <si>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</si>
  <si>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</si>
  <si>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</si>
  <si>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</si>
  <si>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</si>
  <si>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</si>
  <si>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</si>
  <si>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</si>
  <si>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</si>
  <si>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</si>
  <si>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</si>
  <si>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</si>
  <si>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</si>
  <si>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</si>
  <si>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</si>
  <si>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</si>
  <si>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</si>
  <si>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</si>
  <si>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</si>
  <si>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</si>
  <si>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</si>
  <si>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</si>
  <si>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</si>
  <si>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</si>
  <si>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</si>
  <si>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</si>
  <si>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</si>
  <si>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</si>
  <si>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</si>
  <si>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</si>
  <si>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</si>
  <si>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</si>
  <si>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</si>
  <si>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</si>
  <si>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</si>
  <si>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</si>
  <si>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</si>
  <si>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</si>
  <si>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</si>
  <si>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</si>
  <si>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</si>
  <si>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</si>
  <si>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</si>
  <si>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</si>
  <si>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</si>
  <si>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</si>
  <si>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</si>
  <si>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</si>
  <si>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</si>
  <si>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</si>
  <si>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</si>
  <si>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</si>
  <si>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</si>
  <si>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</si>
  <si>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</si>
  <si>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</si>
  <si>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</si>
  <si>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</si>
  <si>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</si>
  <si>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</si>
  <si>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</si>
  <si>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</si>
  <si>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</si>
  <si>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</si>
  <si>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</si>
  <si>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</si>
  <si>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</si>
  <si>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</si>
  <si>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</si>
  <si>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</si>
  <si>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</si>
  <si>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</si>
  <si>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</si>
  <si>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</si>
  <si>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</si>
  <si>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</si>
  <si>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</si>
  <si>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</si>
  <si>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</si>
  <si>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</si>
  <si>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</si>
  <si>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</si>
  <si>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</si>
  <si>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</si>
  <si>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</si>
  <si>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</si>
  <si>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</si>
  <si>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</si>
  <si>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</si>
  <si>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</si>
  <si>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</si>
  <si>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</si>
  <si>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</si>
  <si>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</si>
  <si>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</si>
  <si>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</si>
  <si>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</si>
  <si>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</si>
  <si>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</si>
  <si>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</si>
  <si>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</si>
  <si>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</si>
  <si>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</si>
  <si>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</si>
  <si>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</si>
  <si>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</si>
  <si>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</si>
  <si>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</si>
  <si>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</si>
  <si>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</si>
  <si>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</si>
  <si>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</si>
  <si>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</si>
  <si>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</si>
  <si>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</si>
  <si>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</si>
  <si>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</si>
  <si>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</si>
  <si>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</si>
  <si>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</si>
  <si>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</si>
  <si>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</si>
  <si>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</si>
  <si>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</si>
  <si>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</si>
  <si>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</si>
  <si>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</si>
  <si>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</si>
  <si>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</si>
  <si>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</si>
  <si>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</si>
  <si>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</si>
  <si>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</si>
  <si>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</si>
  <si>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</si>
  <si>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</si>
  <si>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</si>
  <si>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</si>
  <si>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</si>
  <si>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</si>
  <si>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</si>
  <si>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</si>
  <si>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</si>
  <si>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</si>
  <si>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</si>
  <si>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</si>
  <si>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</si>
  <si>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</si>
  <si>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</si>
  <si>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</si>
  <si>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</si>
  <si>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</si>
  <si>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</si>
  <si>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</si>
  <si>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</si>
  <si>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</si>
  <si>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</si>
  <si>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</si>
  <si>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</si>
  <si>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</si>
  <si>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</si>
  <si>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</si>
  <si>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</si>
  <si>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</si>
  <si>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</si>
  <si>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</si>
  <si>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</si>
  <si>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</si>
  <si>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</si>
  <si>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</si>
  <si>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</si>
  <si>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</si>
  <si>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</si>
  <si>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</si>
  <si>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</si>
  <si>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</si>
  <si>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</si>
  <si>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</si>
  <si>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</si>
  <si>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</si>
  <si>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</si>
  <si>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</si>
  <si>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</si>
  <si>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</si>
  <si>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</si>
  <si>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</si>
  <si>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</si>
  <si>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</si>
  <si>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</si>
  <si>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</si>
  <si>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</si>
  <si>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</si>
  <si>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</si>
  <si>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</si>
  <si>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</si>
  <si>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</si>
  <si>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</si>
  <si>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</si>
  <si>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</si>
  <si>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</si>
  <si>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</si>
  <si>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</si>
  <si>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</si>
  <si>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</si>
  <si>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</si>
  <si>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</si>
  <si>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</si>
  <si>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</si>
  <si>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</si>
  <si>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</si>
  <si>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</si>
  <si>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</si>
  <si>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</si>
  <si>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</si>
  <si>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</si>
  <si>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</si>
  <si>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</si>
  <si>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</si>
  <si>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</si>
  <si>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</si>
  <si>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</si>
  <si>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</si>
  <si>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</si>
  <si>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</si>
  <si>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</si>
  <si>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</si>
  <si>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</si>
  <si>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</si>
  <si>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</si>
  <si>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</si>
  <si>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</si>
  <si>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</si>
  <si>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</si>
  <si>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</si>
  <si>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</si>
  <si>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</si>
  <si>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</si>
  <si>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</si>
  <si>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</si>
  <si>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</si>
  <si>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</si>
  <si>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</si>
  <si>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</si>
  <si>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</si>
  <si>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</si>
  <si>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</si>
  <si>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</si>
  <si>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</si>
  <si>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</si>
  <si>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</si>
  <si>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</si>
  <si>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</si>
  <si>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</si>
  <si>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</si>
  <si>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</si>
  <si>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</si>
  <si>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</si>
  <si>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</si>
  <si>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</si>
  <si>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</si>
  <si>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</si>
  <si>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</si>
  <si>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</si>
  <si>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</si>
  <si>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</si>
  <si>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</si>
  <si>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</si>
  <si>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</si>
  <si>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</si>
  <si>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</si>
  <si>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</si>
  <si>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</si>
  <si>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</si>
  <si>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</si>
  <si>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</si>
  <si>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</si>
  <si>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</si>
  <si>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</si>
  <si>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</si>
  <si>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</si>
  <si>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</si>
  <si>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</si>
  <si>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</si>
  <si>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</si>
  <si>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</si>
  <si>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</si>
  <si>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</si>
  <si>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</si>
  <si>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</si>
  <si>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</si>
  <si>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</si>
  <si>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</si>
  <si>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</si>
  <si>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</si>
  <si>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</si>
  <si>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</si>
  <si>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</si>
  <si>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</si>
  <si>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</si>
  <si>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</si>
  <si>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</si>
  <si>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</si>
  <si>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</si>
  <si>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</si>
  <si>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</si>
  <si>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</si>
  <si>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</si>
  <si>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</si>
  <si>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</si>
  <si>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</si>
  <si>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</si>
  <si>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</si>
  <si>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</si>
  <si>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</si>
  <si>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</si>
  <si>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</si>
  <si>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</si>
  <si>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</si>
  <si>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</si>
  <si>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</si>
  <si>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</si>
  <si>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</si>
  <si>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</si>
  <si>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</si>
  <si>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</si>
  <si>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</si>
  <si>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</si>
  <si>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</si>
  <si>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</si>
  <si>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</si>
  <si>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</si>
  <si>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</si>
  <si>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</si>
  <si>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</si>
  <si>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</si>
  <si>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</si>
  <si>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</si>
  <si>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</si>
  <si>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</si>
  <si>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</si>
  <si>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</si>
  <si>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</si>
  <si>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</si>
  <si>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</si>
  <si>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</si>
  <si>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</si>
  <si>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</si>
  <si>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</si>
  <si>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</si>
  <si>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</si>
  <si>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</si>
  <si>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</si>
  <si>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</si>
  <si>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</si>
  <si>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</si>
  <si>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</si>
  <si>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</si>
  <si>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</si>
  <si>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</si>
  <si>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</si>
  <si>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</si>
  <si>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</si>
  <si>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</si>
  <si>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</si>
  <si>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</si>
  <si>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</si>
  <si>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</si>
  <si>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</si>
  <si>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</si>
  <si>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</si>
  <si>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</si>
  <si>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</si>
  <si>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</si>
  <si>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</si>
  <si>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</si>
  <si>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</si>
  <si>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</si>
  <si>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</si>
  <si>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</si>
  <si>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</si>
  <si>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</si>
  <si>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</si>
  <si>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</si>
  <si>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</si>
  <si>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</si>
  <si>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</si>
  <si>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</si>
  <si>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</si>
  <si>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</si>
  <si>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</si>
  <si>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</si>
  <si>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</si>
  <si>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</si>
  <si>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</si>
  <si>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</si>
  <si>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</si>
  <si>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</si>
  <si>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</si>
  <si>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</si>
  <si>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</si>
  <si>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</si>
  <si>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</si>
  <si>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</si>
  <si>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</si>
  <si>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</si>
  <si>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</si>
  <si>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</si>
  <si>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</si>
  <si>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</si>
  <si>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</si>
  <si>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</si>
  <si>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</si>
  <si>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</si>
  <si>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</si>
  <si>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</si>
  <si>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</si>
  <si>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</si>
  <si>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</si>
  <si>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</si>
  <si>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</si>
  <si>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</si>
  <si>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</si>
  <si>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</si>
  <si>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</si>
  <si>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</si>
  <si>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</si>
  <si>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</si>
  <si>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</si>
  <si>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</si>
  <si>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</si>
  <si>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</si>
  <si>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</si>
  <si>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</si>
  <si>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</si>
  <si>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</si>
  <si>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</si>
  <si>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</si>
  <si>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</si>
  <si>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</si>
  <si>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</si>
  <si>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</si>
  <si>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</si>
  <si>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</si>
  <si>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</si>
  <si>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</si>
  <si>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</si>
  <si>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</si>
  <si>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</si>
  <si>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</si>
  <si>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</si>
  <si>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</si>
  <si>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</si>
  <si>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</si>
  <si>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</si>
  <si>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</si>
  <si>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</si>
  <si>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</si>
  <si>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</si>
  <si>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</si>
  <si>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</si>
  <si>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</si>
  <si>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</si>
  <si>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</si>
  <si>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</si>
  <si>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</si>
  <si>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</si>
  <si>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</si>
  <si>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</si>
  <si>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</si>
  <si>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</si>
  <si>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</si>
  <si>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</si>
  <si>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</si>
  <si>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</si>
  <si>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</si>
  <si>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</si>
  <si>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</si>
  <si>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</si>
  <si>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</si>
  <si>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</si>
  <si>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</si>
  <si>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</si>
  <si>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</si>
  <si>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</si>
  <si>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</si>
  <si>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</si>
  <si>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</si>
  <si>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</si>
  <si>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</si>
  <si>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</si>
  <si>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</si>
  <si>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</si>
  <si>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</si>
  <si>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</si>
  <si>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</si>
  <si>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</si>
  <si>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</si>
  <si>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</si>
  <si>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</si>
  <si>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</si>
  <si>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</si>
  <si>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</si>
  <si>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</si>
  <si>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</si>
  <si>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</si>
  <si>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</si>
  <si>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</si>
  <si>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</si>
  <si>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</si>
  <si>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</si>
  <si>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</si>
  <si>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</si>
  <si>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</si>
  <si>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</si>
  <si>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</si>
  <si>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</si>
  <si>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</si>
  <si>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</si>
  <si>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</si>
  <si>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</si>
  <si>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</si>
  <si>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</si>
  <si>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</si>
  <si>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</si>
  <si>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</si>
  <si>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</si>
  <si>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</si>
  <si>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</si>
  <si>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</si>
  <si>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</si>
  <si>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</si>
  <si>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</si>
  <si>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</si>
  <si>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</si>
  <si>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</si>
  <si>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</si>
  <si>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</si>
  <si>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</si>
  <si>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</si>
  <si>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</si>
  <si>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</si>
  <si>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</si>
  <si>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</si>
  <si>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</si>
  <si>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</si>
  <si>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</si>
  <si>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</si>
  <si>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</si>
  <si>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</si>
  <si>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</si>
  <si>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</si>
  <si>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</si>
  <si>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</si>
  <si>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</si>
  <si>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</si>
  <si>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</si>
  <si>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</si>
  <si>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</si>
  <si>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</si>
  <si>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</si>
  <si>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</si>
  <si>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</si>
  <si>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</si>
  <si>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</si>
  <si>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</si>
  <si>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</si>
  <si>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</si>
  <si>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</si>
  <si>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</si>
  <si>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</si>
  <si>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</si>
  <si>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</si>
  <si>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</si>
  <si>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</si>
  <si>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</si>
  <si>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</si>
  <si>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</si>
  <si>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</si>
  <si>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</si>
  <si>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</si>
  <si>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</si>
  <si>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</si>
  <si>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</si>
  <si>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</si>
  <si>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</si>
  <si>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</si>
  <si>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</si>
  <si>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</si>
  <si>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</si>
  <si>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</si>
  <si>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</si>
  <si>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</si>
  <si>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</si>
  <si>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</si>
  <si>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</si>
  <si>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</si>
  <si>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</si>
  <si>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</si>
  <si>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</si>
  <si>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</si>
  <si>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</si>
  <si>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</si>
  <si>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</si>
  <si>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</si>
  <si>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</si>
  <si>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</si>
  <si>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</si>
  <si>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</si>
  <si>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</si>
  <si>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</si>
  <si>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</si>
  <si>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</si>
  <si>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</si>
  <si>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</si>
  <si>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</si>
  <si>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</si>
  <si>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</si>
  <si>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</si>
  <si>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</si>
  <si>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</si>
  <si>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</si>
  <si>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</si>
  <si>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</si>
  <si>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</si>
  <si>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</si>
  <si>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</si>
  <si>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</si>
  <si>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</si>
  <si>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</si>
  <si>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</si>
  <si>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</si>
  <si>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</si>
  <si>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</si>
  <si>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</si>
  <si>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</si>
  <si>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</si>
  <si>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</si>
  <si>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</si>
  <si>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</si>
  <si>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</si>
  <si>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</si>
  <si>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</si>
  <si>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</si>
  <si>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</si>
  <si>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</si>
  <si>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</si>
  <si>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</si>
  <si>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</si>
  <si>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</si>
  <si>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</si>
  <si>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</si>
  <si>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</si>
  <si>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</si>
  <si>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</si>
  <si>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</si>
  <si>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</si>
  <si>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</si>
  <si>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</si>
  <si>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</si>
  <si>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</si>
  <si>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</si>
  <si>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</si>
  <si>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</si>
  <si>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</si>
  <si>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</si>
  <si>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</si>
  <si>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</si>
  <si>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</si>
  <si>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</si>
  <si>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</si>
  <si>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</si>
  <si>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</si>
  <si>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</si>
  <si>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</si>
  <si>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</si>
  <si>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</si>
  <si>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</si>
  <si>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</si>
  <si>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</si>
  <si>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</si>
  <si>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</si>
  <si>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</si>
  <si>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</si>
  <si>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</si>
  <si>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</si>
  <si>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</si>
  <si>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</si>
  <si>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</si>
  <si>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</si>
  <si>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</si>
  <si>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</si>
  <si>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</si>
  <si>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</si>
  <si>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</si>
  <si>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</si>
  <si>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</si>
  <si>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</si>
  <si>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</si>
  <si>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</si>
  <si>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</si>
  <si>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</si>
  <si>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</si>
  <si>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</si>
  <si>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</si>
  <si>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</si>
  <si>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</si>
  <si>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</si>
  <si>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</si>
  <si>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</si>
  <si>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</si>
  <si>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</si>
  <si>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</si>
  <si>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</si>
  <si>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</si>
  <si>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</si>
  <si>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</si>
  <si>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</si>
  <si>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</si>
  <si>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</si>
  <si>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</si>
  <si>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</si>
  <si>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</si>
  <si>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</si>
  <si>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</si>
  <si>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</si>
  <si>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</si>
  <si>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</si>
  <si>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</si>
  <si>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</si>
  <si>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</si>
  <si>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</si>
  <si>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</si>
  <si>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</si>
  <si>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</si>
  <si>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</si>
  <si>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</si>
  <si>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</si>
  <si>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</si>
  <si>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</si>
  <si>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</si>
  <si>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</si>
  <si>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</si>
  <si>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</si>
  <si>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</si>
  <si>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</si>
  <si>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</si>
  <si>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</si>
  <si>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</si>
  <si>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</si>
  <si>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</si>
  <si>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</si>
  <si>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</si>
  <si>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</si>
  <si>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</si>
  <si>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</si>
  <si>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</si>
  <si>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</si>
  <si>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</si>
  <si>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</si>
  <si>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</si>
  <si>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</si>
  <si>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</si>
  <si>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</si>
  <si>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</si>
  <si>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</si>
  <si>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</si>
  <si>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</si>
  <si>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</si>
  <si>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</si>
  <si>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</si>
  <si>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</si>
  <si>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</si>
  <si>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</si>
  <si>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</si>
  <si>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</si>
  <si>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</si>
  <si>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</si>
  <si>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</si>
  <si>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</si>
  <si>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</si>
  <si>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</si>
  <si>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</si>
  <si>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</si>
  <si>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</si>
  <si>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</si>
  <si>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</si>
  <si>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</si>
  <si>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</si>
  <si>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</si>
  <si>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</si>
  <si>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</si>
  <si>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</si>
  <si>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</si>
  <si>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</si>
  <si>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</si>
  <si>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</si>
  <si>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</si>
  <si>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</si>
  <si>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</si>
  <si>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</si>
  <si>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</si>
  <si>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</si>
  <si>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</si>
  <si>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</si>
  <si>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</si>
  <si>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</si>
  <si>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</si>
  <si>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</si>
  <si>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</si>
  <si>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</si>
  <si>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</si>
  <si>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</si>
  <si>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</si>
  <si>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</si>
  <si>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</si>
  <si>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</si>
  <si>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</si>
  <si>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</si>
  <si>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</si>
  <si>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</si>
  <si>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</si>
  <si>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</si>
  <si>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</si>
  <si>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</si>
  <si>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</si>
  <si>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</si>
  <si>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</si>
  <si>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</si>
  <si>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</si>
  <si>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</si>
  <si>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</si>
  <si>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</si>
  <si>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</si>
  <si>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</si>
  <si>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</si>
  <si>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</si>
  <si>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</si>
  <si>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</si>
  <si>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</si>
  <si>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</si>
  <si>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</si>
  <si>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</si>
  <si>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</si>
  <si>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</si>
  <si>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</si>
  <si>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</si>
  <si>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</si>
  <si>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</si>
  <si>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</si>
  <si>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</si>
  <si>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</si>
  <si>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</si>
  <si>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</si>
  <si>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</si>
  <si>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</si>
  <si>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</si>
  <si>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</si>
  <si>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</si>
  <si>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</si>
  <si>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</si>
  <si>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</si>
  <si>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</si>
  <si>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</si>
  <si>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</si>
  <si>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</si>
  <si>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</si>
  <si>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</si>
  <si>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</si>
  <si>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</si>
  <si>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</si>
  <si>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</si>
  <si>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</si>
  <si>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</si>
  <si>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</si>
  <si>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</si>
  <si>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</si>
  <si>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</si>
  <si>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</si>
  <si>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</si>
  <si>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</si>
  <si>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</si>
  <si>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</si>
  <si>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</si>
  <si>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</si>
  <si>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</si>
  <si>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</si>
  <si>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</si>
  <si>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</si>
  <si>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</si>
  <si>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</si>
  <si>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</si>
  <si>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</si>
  <si>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</si>
  <si>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</si>
  <si>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</si>
  <si>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</si>
  <si>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</si>
  <si>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</si>
  <si>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</si>
  <si>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</si>
  <si>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</si>
  <si>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</si>
  <si>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</si>
  <si>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</si>
  <si>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</si>
  <si>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</si>
  <si>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</si>
  <si>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</si>
  <si>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</si>
  <si>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</si>
  <si>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</si>
  <si>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</si>
  <si>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</si>
  <si>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</si>
  <si>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</si>
  <si>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</si>
  <si>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</si>
  <si>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</si>
  <si>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</si>
  <si>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</si>
  <si>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</si>
  <si>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</si>
  <si>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</si>
  <si>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</si>
  <si>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</si>
  <si>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</si>
  <si>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</si>
  <si>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</si>
  <si>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</si>
  <si>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</si>
  <si>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</si>
  <si>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</si>
  <si>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</si>
  <si>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</si>
  <si>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</si>
  <si>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</si>
  <si>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</si>
  <si>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</si>
  <si>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</si>
  <si>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</si>
  <si>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</si>
  <si>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</si>
  <si>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</si>
  <si>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</si>
  <si>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</si>
  <si>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</si>
  <si>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</si>
  <si>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</si>
  <si>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</si>
  <si>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</si>
  <si>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</si>
  <si>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</si>
  <si>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</si>
  <si>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</si>
  <si>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</si>
  <si>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</si>
  <si>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</si>
  <si>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</si>
  <si>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</si>
  <si>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</si>
  <si>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</si>
  <si>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</si>
  <si>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</si>
  <si>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</si>
  <si>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</si>
  <si>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</si>
  <si>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</si>
  <si>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</si>
  <si>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</si>
  <si>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</si>
  <si>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</si>
  <si>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</si>
  <si>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</si>
  <si>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</si>
  <si>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</si>
  <si>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</si>
  <si>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</si>
  <si>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</si>
  <si>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</si>
  <si>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</si>
  <si>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</si>
  <si>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</si>
  <si>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</si>
  <si>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</si>
  <si>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</si>
  <si>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</si>
  <si>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</si>
  <si>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</si>
  <si>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</si>
  <si>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</si>
  <si>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</si>
  <si>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</si>
  <si>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</si>
  <si>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</si>
  <si>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</si>
  <si>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</si>
  <si>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</si>
  <si>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</si>
  <si>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</si>
  <si>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</si>
  <si>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</si>
  <si>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</si>
  <si>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</si>
  <si>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</si>
  <si>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</si>
  <si>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</si>
  <si>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</si>
  <si>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</si>
  <si>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</si>
  <si>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</si>
  <si>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</si>
  <si>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</si>
  <si>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</si>
  <si>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</si>
  <si>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</si>
  <si>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</si>
  <si>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</si>
  <si>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</si>
  <si>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</si>
  <si>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</si>
  <si>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</si>
  <si>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</si>
  <si>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</si>
  <si>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</si>
  <si>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</si>
  <si>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</si>
  <si>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</si>
  <si>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</si>
  <si>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</si>
  <si>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</si>
  <si>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</si>
  <si>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</si>
  <si>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</si>
  <si>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</si>
  <si>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</si>
  <si>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</si>
  <si>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</si>
  <si>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</si>
  <si>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</si>
  <si>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</si>
  <si>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</si>
  <si>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</si>
  <si>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</si>
  <si>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</si>
  <si>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</si>
  <si>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</si>
  <si>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</si>
  <si>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</si>
  <si>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</si>
  <si>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</si>
  <si>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</si>
  <si>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</si>
  <si>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</si>
  <si>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</si>
  <si>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</si>
  <si>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</si>
  <si>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</si>
  <si>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</si>
  <si>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</si>
  <si>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</si>
  <si>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</si>
  <si>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</si>
  <si>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</si>
  <si>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</si>
  <si>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</si>
  <si>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</si>
  <si>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</si>
  <si>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</si>
  <si>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</si>
  <si>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</si>
  <si>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</si>
  <si>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</si>
  <si>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</si>
  <si>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</si>
  <si>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</si>
  <si>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</si>
  <si>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</si>
  <si>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</si>
  <si>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</si>
  <si>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</si>
  <si>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</si>
  <si>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</si>
  <si>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</si>
  <si>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</si>
  <si>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</si>
  <si>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</si>
  <si>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</si>
  <si>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</si>
  <si>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</si>
  <si>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</si>
  <si>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</si>
  <si>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</si>
  <si>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</si>
  <si>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</si>
  <si>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</si>
  <si>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</si>
  <si>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</si>
  <si>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</si>
  <si>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</si>
  <si>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</si>
  <si>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</si>
  <si>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</si>
  <si>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</si>
  <si>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</si>
  <si>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</si>
  <si>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</si>
  <si>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</si>
  <si>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</si>
  <si>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</si>
  <si>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</si>
  <si>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</si>
  <si>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</si>
  <si>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</si>
  <si>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</si>
  <si>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</si>
  <si>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</si>
  <si>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</si>
  <si>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</si>
  <si>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</si>
  <si>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</si>
  <si>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</si>
  <si>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</si>
  <si>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</si>
  <si>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</si>
  <si>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</si>
  <si>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</si>
  <si>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</si>
  <si>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</si>
  <si>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</si>
  <si>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</si>
  <si>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</si>
  <si>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</si>
  <si>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</si>
  <si>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</si>
  <si>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</si>
  <si>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</si>
  <si>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</si>
  <si>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</si>
  <si>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</si>
  <si>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</si>
  <si>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</si>
  <si>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</si>
  <si>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</si>
  <si>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</si>
  <si>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</si>
  <si>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</si>
  <si>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</si>
  <si>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</si>
  <si>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</si>
  <si>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</si>
  <si>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</si>
  <si>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</si>
  <si>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</si>
  <si>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</si>
  <si>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</si>
  <si>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</si>
  <si>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</si>
  <si>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</si>
  <si>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</si>
  <si>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</si>
  <si>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</si>
  <si>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</si>
  <si>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</si>
  <si>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</si>
  <si>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</si>
  <si>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</si>
  <si>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</si>
  <si>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</si>
  <si>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</si>
  <si>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</si>
  <si>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</si>
  <si>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</si>
  <si>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</si>
  <si>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</si>
  <si>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</si>
  <si>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</si>
  <si>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</si>
  <si>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</si>
  <si>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</si>
  <si>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</si>
  <si>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</si>
  <si>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</si>
  <si>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</si>
  <si>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</si>
  <si>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</si>
  <si>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</si>
  <si>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</si>
  <si>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</si>
  <si>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</si>
  <si>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</si>
  <si>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</si>
  <si>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</si>
  <si>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</si>
  <si>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</si>
  <si>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</si>
  <si>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</si>
  <si>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</si>
  <si>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</si>
  <si>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</si>
  <si>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</si>
  <si>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</si>
  <si>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</si>
  <si>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</si>
  <si>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</si>
  <si>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</si>
  <si>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</si>
  <si>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</si>
  <si>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</si>
  <si>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</si>
  <si>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</si>
  <si>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</si>
  <si>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</si>
  <si>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</si>
  <si>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</si>
  <si>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</si>
  <si>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</si>
  <si>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</si>
  <si>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</si>
  <si>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</si>
  <si>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</si>
  <si>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</si>
  <si>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</si>
  <si>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</si>
  <si>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</si>
  <si>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</si>
  <si>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</si>
  <si>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</si>
  <si>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</si>
  <si>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</si>
  <si>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</si>
  <si>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</si>
  <si>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</si>
  <si>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</si>
  <si>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</si>
  <si>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</si>
  <si>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</si>
  <si>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</si>
  <si>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</si>
  <si>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</si>
  <si>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</si>
  <si>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</si>
  <si>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</si>
  <si>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</si>
  <si>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</si>
  <si>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</si>
  <si>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</si>
  <si>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</si>
  <si>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</si>
  <si>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</si>
  <si>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</si>
  <si>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</si>
  <si>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</si>
  <si>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</si>
  <si>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</si>
  <si>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</si>
  <si>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</si>
  <si>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</si>
  <si>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</si>
  <si>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</si>
  <si>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</si>
  <si>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</si>
  <si>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</si>
  <si>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</si>
  <si>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</si>
  <si>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</si>
  <si>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</si>
  <si>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</si>
  <si>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</si>
  <si>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</si>
  <si>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</si>
  <si>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</si>
  <si>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</si>
  <si>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</si>
  <si>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</si>
  <si>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</si>
  <si>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</si>
  <si>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</si>
  <si>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</si>
  <si>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</si>
  <si>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</si>
  <si>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</si>
  <si>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</si>
  <si>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</si>
  <si>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</si>
  <si>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</si>
  <si>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</si>
  <si>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</si>
  <si>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</si>
  <si>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</si>
  <si>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</si>
  <si>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</si>
  <si>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</si>
  <si>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</si>
  <si>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</si>
  <si>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</si>
  <si>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</si>
  <si>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</si>
  <si>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</si>
  <si>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</si>
  <si>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</si>
  <si>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</si>
  <si>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</si>
  <si>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</si>
  <si>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</si>
  <si>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</si>
  <si>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</si>
  <si>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</si>
  <si>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</si>
  <si>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</si>
  <si>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</si>
  <si>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</si>
  <si>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</si>
  <si>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</si>
  <si>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</si>
  <si>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</si>
  <si>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</si>
  <si>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</si>
  <si>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</si>
  <si>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</si>
  <si>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</si>
  <si>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</si>
  <si>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</si>
  <si>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</si>
  <si>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</si>
  <si>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</si>
  <si>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</si>
  <si>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</si>
  <si>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</si>
  <si>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</si>
  <si>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</si>
  <si>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</si>
  <si>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</si>
  <si>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</si>
  <si>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</si>
  <si>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</si>
  <si>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</si>
  <si>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</si>
  <si>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</si>
  <si>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</si>
  <si>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</si>
  <si>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</si>
  <si>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</si>
  <si>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</si>
  <si>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</si>
  <si>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</si>
  <si>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</si>
  <si>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</si>
  <si>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</si>
  <si>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</si>
  <si>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</si>
  <si>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</si>
  <si>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</si>
  <si>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</si>
  <si>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</si>
  <si>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</si>
  <si>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</si>
  <si>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</si>
  <si>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</si>
  <si>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</si>
  <si>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</si>
  <si>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</si>
  <si>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</si>
  <si>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</si>
  <si>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</si>
  <si>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</si>
  <si>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</si>
  <si>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</si>
  <si>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</si>
  <si>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</si>
  <si>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</si>
  <si>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</si>
  <si>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</si>
  <si>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</si>
  <si>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</si>
  <si>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</si>
  <si>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</si>
  <si>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</si>
  <si>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</si>
  <si>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</si>
  <si>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</si>
  <si>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</si>
  <si>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</si>
  <si>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</si>
  <si>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</si>
  <si>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</si>
  <si>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</si>
  <si>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</si>
  <si>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</si>
  <si>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</si>
  <si>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</si>
  <si>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</si>
  <si>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</si>
  <si>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</si>
  <si>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</si>
  <si>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</si>
  <si>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</si>
  <si>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</si>
  <si>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</si>
  <si>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</si>
  <si>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</si>
  <si>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</si>
  <si>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</si>
  <si>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</si>
  <si>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</si>
  <si>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</si>
  <si>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</si>
  <si>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</si>
  <si>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</si>
  <si>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</si>
  <si>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</si>
  <si>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</si>
  <si>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</si>
  <si>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</si>
  <si>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</si>
  <si>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</si>
  <si>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</si>
  <si>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</si>
  <si>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</si>
  <si>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</si>
  <si>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</si>
  <si>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</si>
  <si>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</si>
  <si>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</si>
  <si>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</si>
  <si>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</si>
  <si>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</si>
  <si>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</si>
  <si>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</si>
  <si>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</si>
  <si>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</si>
  <si>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</si>
  <si>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</si>
  <si>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</si>
  <si>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</si>
  <si>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</si>
  <si>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</si>
  <si>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</si>
  <si>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</si>
  <si>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</si>
  <si>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</si>
  <si>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</si>
  <si>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</si>
  <si>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</si>
  <si>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</si>
  <si>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</si>
  <si>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</si>
  <si>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</si>
  <si>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</si>
  <si>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</si>
  <si>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</si>
  <si>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</si>
  <si>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</si>
  <si>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</si>
  <si>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</si>
  <si>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</si>
  <si>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</si>
  <si>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</si>
  <si>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</si>
  <si>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</si>
  <si>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</si>
  <si>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</si>
  <si>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</si>
  <si>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</si>
  <si>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</si>
  <si>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</si>
  <si>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</si>
  <si>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</si>
  <si>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</si>
  <si>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</si>
  <si>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</si>
  <si>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</si>
  <si>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</si>
  <si>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</si>
  <si>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</si>
  <si>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</si>
  <si>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</si>
  <si>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</si>
  <si>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</si>
  <si>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</si>
  <si>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</si>
  <si>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</si>
  <si>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</si>
  <si>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</si>
  <si>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</si>
  <si>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</si>
  <si>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</si>
  <si>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</si>
  <si>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</si>
  <si>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</si>
  <si>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</si>
  <si>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</si>
  <si>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</si>
  <si>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</si>
  <si>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</si>
  <si>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</si>
  <si>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</si>
  <si>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</si>
  <si>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</si>
  <si>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</si>
  <si>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</si>
  <si>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</si>
  <si>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</si>
  <si>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</si>
  <si>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</si>
  <si>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</si>
  <si>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</si>
  <si>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</si>
  <si>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</si>
  <si>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</si>
  <si>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</si>
  <si>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</si>
  <si>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</si>
  <si>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</si>
  <si>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</si>
  <si>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</si>
  <si>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</si>
  <si>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</si>
  <si>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</si>
  <si>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</si>
  <si>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</si>
  <si>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</si>
  <si>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</si>
  <si>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</si>
  <si>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</si>
  <si>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</si>
  <si>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</si>
  <si>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</si>
  <si>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</si>
  <si>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</si>
  <si>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</si>
  <si>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</si>
  <si>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</si>
  <si>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</si>
  <si>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</si>
  <si>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</si>
  <si>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</si>
  <si>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</si>
  <si>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</si>
  <si>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</si>
  <si>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</si>
  <si>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</si>
  <si>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</si>
  <si>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</si>
  <si>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</si>
  <si>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</si>
  <si>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</si>
  <si>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</si>
  <si>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</si>
  <si>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</si>
  <si>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</si>
  <si>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</si>
  <si>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</si>
  <si>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</si>
  <si>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</si>
  <si>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</si>
  <si>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</si>
  <si>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</si>
  <si>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</si>
  <si>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</si>
  <si>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</si>
  <si>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</si>
  <si>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</si>
  <si>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</si>
  <si>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</si>
  <si>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</si>
  <si>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</si>
  <si>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</si>
  <si>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</si>
  <si>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</si>
  <si>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</si>
  <si>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</si>
  <si>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</si>
  <si>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</si>
  <si>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</si>
  <si>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</si>
  <si>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</si>
  <si>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</si>
  <si>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</si>
  <si>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</si>
  <si>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</si>
  <si>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</si>
  <si>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</si>
  <si>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</si>
  <si>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</si>
  <si>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</si>
  <si>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</si>
  <si>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</si>
  <si>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</si>
  <si>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</si>
  <si>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</si>
  <si>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</si>
  <si>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</si>
  <si>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</si>
  <si>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</si>
  <si>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</si>
  <si>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</si>
  <si>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</si>
  <si>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</si>
  <si>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</si>
  <si>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</si>
  <si>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</si>
  <si>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</si>
  <si>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</si>
  <si>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</si>
  <si>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</si>
  <si>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</si>
  <si>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</si>
  <si>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</si>
  <si>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</si>
  <si>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</si>
  <si>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</si>
  <si>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</si>
  <si>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</si>
  <si>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</si>
  <si>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</si>
  <si>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</si>
  <si>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</si>
  <si>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</si>
  <si>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</si>
  <si>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</si>
  <si>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</si>
  <si>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</si>
  <si>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</si>
  <si>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</si>
  <si>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</si>
  <si>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</si>
  <si>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</si>
  <si>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</si>
  <si>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</si>
  <si>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</si>
  <si>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</si>
  <si>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</si>
  <si>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</si>
  <si>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</si>
  <si>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</si>
  <si>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</si>
  <si>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</si>
  <si>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</si>
  <si>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</si>
  <si>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</si>
  <si>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</si>
  <si>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</si>
  <si>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</si>
  <si>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</si>
  <si>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</si>
  <si>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</si>
  <si>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</si>
  <si>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</si>
  <si>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</si>
  <si>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</si>
  <si>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</si>
  <si>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</si>
  <si>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</si>
  <si>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</si>
  <si>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</si>
  <si>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</si>
  <si>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</si>
  <si>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</si>
  <si>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</si>
  <si>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</si>
  <si>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</si>
  <si>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</si>
  <si>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</si>
  <si>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</si>
  <si>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</si>
  <si>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</si>
  <si>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</si>
  <si>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</si>
  <si>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</si>
  <si>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</si>
  <si>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</si>
  <si>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</si>
  <si>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</si>
  <si>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</si>
  <si>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</si>
  <si>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</si>
  <si>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</si>
  <si>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</si>
  <si>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</si>
  <si>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</si>
  <si>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</si>
  <si>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</si>
  <si>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</si>
  <si>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</si>
  <si>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</si>
  <si>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</si>
  <si>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</si>
  <si>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</si>
  <si>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</si>
  <si>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</si>
  <si>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</si>
  <si>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</si>
  <si>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</si>
  <si>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</si>
  <si>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</si>
  <si>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</si>
  <si>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</si>
  <si>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</si>
  <si>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</si>
  <si>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</si>
  <si>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</si>
  <si>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</si>
  <si>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</si>
  <si>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</si>
  <si>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</si>
  <si>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</si>
  <si>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</si>
  <si>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</si>
  <si>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</si>
  <si>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</si>
  <si>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</si>
  <si>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</si>
  <si>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</si>
  <si>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</si>
  <si>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</si>
  <si>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</si>
  <si>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</si>
  <si>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</si>
  <si>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</si>
  <si>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</si>
  <si>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</si>
  <si>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</si>
  <si>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</si>
  <si>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</si>
  <si>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</si>
  <si>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</si>
  <si>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</si>
  <si>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</si>
  <si>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</si>
  <si>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</si>
  <si>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</si>
  <si>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</si>
  <si>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</si>
  <si>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</si>
  <si>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</si>
  <si>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</si>
  <si>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</si>
  <si>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</si>
  <si>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</si>
  <si>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</si>
  <si>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</si>
  <si>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</si>
  <si>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</si>
  <si>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</si>
  <si>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</si>
  <si>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</si>
  <si>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</si>
  <si>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</si>
  <si>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</si>
  <si>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</si>
  <si>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</si>
  <si>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</si>
  <si>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</si>
  <si>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</si>
  <si>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</si>
  <si>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</si>
  <si>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</si>
  <si>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</si>
  <si>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</si>
  <si>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</si>
  <si>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</si>
  <si>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</si>
  <si>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</si>
  <si>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</si>
  <si>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</si>
  <si>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</si>
  <si>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</si>
  <si>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</si>
  <si>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</si>
  <si>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</si>
  <si>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</si>
  <si>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</si>
  <si>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</si>
  <si>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</si>
  <si>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</si>
  <si>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</si>
  <si>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</si>
  <si>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</si>
  <si>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</si>
  <si>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</si>
  <si>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</si>
  <si>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</si>
  <si>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</si>
  <si>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</si>
  <si>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</si>
  <si>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</si>
  <si>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</si>
  <si>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</si>
  <si>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</si>
  <si>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</si>
  <si>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</si>
  <si>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</si>
  <si>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</si>
  <si>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</si>
  <si>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</si>
  <si>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</si>
  <si>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</si>
  <si>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</si>
  <si>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</si>
  <si>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</si>
  <si>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</si>
  <si>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</si>
  <si>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</si>
  <si>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</si>
  <si>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</si>
  <si>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</si>
  <si>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</si>
  <si>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</si>
  <si>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</si>
  <si>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</si>
  <si>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</si>
  <si>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</si>
  <si>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</si>
  <si>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</si>
  <si>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</si>
  <si>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</si>
  <si>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</si>
  <si>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</si>
  <si>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</si>
  <si>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</si>
  <si>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</si>
  <si>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</si>
  <si>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</si>
  <si>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</si>
  <si>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</si>
  <si>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</si>
  <si>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</si>
  <si>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</si>
  <si>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</si>
  <si>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</si>
  <si>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</si>
  <si>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</si>
  <si>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</si>
  <si>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</si>
  <si>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</si>
  <si>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</si>
  <si>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</si>
  <si>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</si>
  <si>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</si>
  <si>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</si>
  <si>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</si>
  <si>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</si>
  <si>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</si>
  <si>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</si>
  <si>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</si>
  <si>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</si>
  <si>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</si>
  <si>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</si>
  <si>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</si>
  <si>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</si>
  <si>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</si>
  <si>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</si>
  <si>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</si>
  <si>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</si>
  <si>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</si>
  <si>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</si>
  <si>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</si>
  <si>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</si>
  <si>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</si>
  <si>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</si>
  <si>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</si>
  <si>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</si>
  <si>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</si>
  <si>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</si>
  <si>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</si>
  <si>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</si>
  <si>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</si>
  <si>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</si>
  <si>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</si>
  <si>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</si>
  <si>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</si>
  <si>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</si>
  <si>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</si>
  <si>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</si>
  <si>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</si>
  <si>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</si>
  <si>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</si>
  <si>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</si>
  <si>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</si>
  <si>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</si>
  <si>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</si>
  <si>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</si>
  <si>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</si>
  <si>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</si>
  <si>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</si>
  <si>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</si>
  <si>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</si>
  <si>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</si>
  <si>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</si>
  <si>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</si>
  <si>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</si>
  <si>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</si>
  <si>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</si>
  <si>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</si>
  <si>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</si>
  <si>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</si>
  <si>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</si>
  <si>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</si>
  <si>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</si>
  <si>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</si>
  <si>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</si>
  <si>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</si>
  <si>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</si>
  <si>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</si>
  <si>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</si>
  <si>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</si>
  <si>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</si>
  <si>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</si>
  <si>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</si>
  <si>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</si>
  <si>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</si>
  <si>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</si>
  <si>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</si>
  <si>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</si>
  <si>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</si>
  <si>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</si>
  <si>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</si>
  <si>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</si>
  <si>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</si>
  <si>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</si>
  <si>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</si>
  <si>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</si>
  <si>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</si>
  <si>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</si>
  <si>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</si>
  <si>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</si>
  <si>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</si>
  <si>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</si>
  <si>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</si>
  <si>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</si>
  <si>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</si>
  <si>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</si>
  <si>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</si>
  <si>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</si>
  <si>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</si>
  <si>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</si>
  <si>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</si>
  <si>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</si>
  <si>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</si>
  <si>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</si>
  <si>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</si>
  <si>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</si>
  <si>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</si>
  <si>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</si>
  <si>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</si>
  <si>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</si>
  <si>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</si>
  <si>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</si>
  <si>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</si>
  <si>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</si>
  <si>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</si>
  <si>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</si>
  <si>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</si>
  <si>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</si>
  <si>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</si>
  <si>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</si>
  <si>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</si>
  <si>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</si>
  <si>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</si>
  <si>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</si>
  <si>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</si>
  <si>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</si>
  <si>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</si>
  <si>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</si>
  <si>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</si>
  <si>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</si>
  <si>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</si>
  <si>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</si>
  <si>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</si>
  <si>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</si>
  <si>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</si>
  <si>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</si>
  <si>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</si>
  <si>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</si>
  <si>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</si>
  <si>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</si>
  <si>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</si>
  <si>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</si>
  <si>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</si>
  <si>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</si>
  <si>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</si>
  <si>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</si>
  <si>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</si>
  <si>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</si>
  <si>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</si>
  <si>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</si>
  <si>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</si>
  <si>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</si>
  <si>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</si>
  <si>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</si>
  <si>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</si>
  <si>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</si>
  <si>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</si>
  <si>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</si>
  <si>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</si>
  <si>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</si>
  <si>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</si>
  <si>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</si>
  <si>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</si>
  <si>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</si>
  <si>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</si>
  <si>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</si>
  <si>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</si>
  <si>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</si>
  <si>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</si>
  <si>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</si>
  <si>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</si>
  <si>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</si>
  <si>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</si>
  <si>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</si>
  <si>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</si>
  <si>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</si>
  <si>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</si>
  <si>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</si>
  <si>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</si>
  <si>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</si>
  <si>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</si>
  <si>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</si>
  <si>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</si>
  <si>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</si>
  <si>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</si>
  <si>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</si>
  <si>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</si>
  <si>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</si>
  <si>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</si>
  <si>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</si>
  <si>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</si>
  <si>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</si>
  <si>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</si>
  <si>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</si>
  <si>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</si>
  <si>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</si>
  <si>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</si>
  <si>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</si>
  <si>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</si>
  <si>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</si>
  <si>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</si>
  <si>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</si>
  <si>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</si>
  <si>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</si>
  <si>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</si>
  <si>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</si>
  <si>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</si>
  <si>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</si>
  <si>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</si>
  <si>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</si>
  <si>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</si>
  <si>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</si>
  <si>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</si>
  <si>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</si>
  <si>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</si>
  <si>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</si>
  <si>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</si>
  <si>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</si>
  <si>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</si>
  <si>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</si>
  <si>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</si>
  <si>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</si>
  <si>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</si>
  <si>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</si>
  <si>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</si>
  <si>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</si>
  <si>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</si>
  <si>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</si>
  <si>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</si>
  <si>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</si>
  <si>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</si>
  <si>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</si>
  <si>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</si>
  <si>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</si>
  <si>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</si>
  <si>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</si>
  <si>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</si>
  <si>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</si>
  <si>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</si>
  <si>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</si>
  <si>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</si>
  <si>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</si>
  <si>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</si>
  <si>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</si>
  <si>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</si>
  <si>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</si>
  <si>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</si>
  <si>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</si>
  <si>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</si>
  <si>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</si>
  <si>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</si>
  <si>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</si>
  <si>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</si>
  <si>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</si>
  <si>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</si>
  <si>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</si>
  <si>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</si>
  <si>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</si>
  <si>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</si>
  <si>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</si>
  <si>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</si>
  <si>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</si>
  <si>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</si>
  <si>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</si>
  <si>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</si>
  <si>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</si>
  <si>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</si>
  <si>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</si>
  <si>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</si>
  <si>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</si>
  <si>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</si>
  <si>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</si>
  <si>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</si>
  <si>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</si>
  <si>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</si>
  <si>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</si>
  <si>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</si>
  <si>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</si>
  <si>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</si>
  <si>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</si>
  <si>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</si>
  <si>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</si>
  <si>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</si>
  <si>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</si>
  <si>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</si>
  <si>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</si>
  <si>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</si>
  <si>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</si>
  <si>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</si>
  <si>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</si>
  <si>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</si>
  <si>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</si>
  <si>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</si>
  <si>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</si>
  <si>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</si>
  <si>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</si>
  <si>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</si>
  <si>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</si>
  <si>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</si>
  <si>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</si>
  <si>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</si>
  <si>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</si>
  <si>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</si>
  <si>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</si>
  <si>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</si>
  <si>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</si>
  <si>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</si>
  <si>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</si>
  <si>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</si>
  <si>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</si>
  <si>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</si>
  <si>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</si>
  <si>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</si>
  <si>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</si>
  <si>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</si>
  <si>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</si>
  <si>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</si>
  <si>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</si>
  <si>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</si>
  <si>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</si>
  <si>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</si>
  <si>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</si>
  <si>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</si>
  <si>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</si>
  <si>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</si>
  <si>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</si>
  <si>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</si>
  <si>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</si>
  <si>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</si>
  <si>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</si>
  <si>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</si>
  <si>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</si>
  <si>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</si>
  <si>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</si>
  <si>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</si>
  <si>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</si>
  <si>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</si>
  <si>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</si>
  <si>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</si>
  <si>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</si>
  <si>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</si>
  <si>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</si>
  <si>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</si>
  <si>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</si>
  <si>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</si>
  <si>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</si>
  <si>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</si>
  <si>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</si>
  <si>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</si>
  <si>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</si>
  <si>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</si>
  <si>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</si>
  <si>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</si>
  <si>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</si>
  <si>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</si>
  <si>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</si>
  <si>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</si>
  <si>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</si>
  <si>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</si>
  <si>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</si>
  <si>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</si>
  <si>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</si>
  <si>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</si>
  <si>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</si>
  <si>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</si>
  <si>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</si>
  <si>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</si>
  <si>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</si>
  <si>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</si>
  <si>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</si>
  <si>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</si>
  <si>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</si>
  <si>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</si>
  <si>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</si>
  <si>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</si>
  <si>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</si>
  <si>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</si>
  <si>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</si>
  <si>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</si>
  <si>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</si>
  <si>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</si>
  <si>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</si>
  <si>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</si>
  <si>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</si>
  <si>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</si>
  <si>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</si>
  <si>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</si>
  <si>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</si>
  <si>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</si>
  <si>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</si>
  <si>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</si>
  <si>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</si>
  <si>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</si>
  <si>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</si>
  <si>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</si>
  <si>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</si>
  <si>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</si>
  <si>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</si>
  <si>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</si>
  <si>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</si>
  <si>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</si>
  <si>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</si>
  <si>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</si>
  <si>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</si>
  <si>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</si>
  <si>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</si>
  <si>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</si>
  <si>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</si>
  <si>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</si>
  <si>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</si>
  <si>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</si>
  <si>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</si>
  <si>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</si>
  <si>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</si>
  <si>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</si>
  <si>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</si>
  <si>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</si>
  <si>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</si>
  <si>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</si>
  <si>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</si>
  <si>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</si>
  <si>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</si>
  <si>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</si>
  <si>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</si>
  <si>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</si>
  <si>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</si>
  <si>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</si>
  <si>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</si>
  <si>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</si>
  <si>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</si>
  <si>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</si>
  <si>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</si>
  <si>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</si>
  <si>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</si>
  <si>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</si>
  <si>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</si>
  <si>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</si>
  <si>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</si>
  <si>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</si>
  <si>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</si>
  <si>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</si>
  <si>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</si>
  <si>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</si>
  <si>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</si>
  <si>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</si>
  <si>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</si>
  <si>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</si>
  <si>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</si>
  <si>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</si>
  <si>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</si>
  <si>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</si>
  <si>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</si>
  <si>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</si>
  <si>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</si>
  <si>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</si>
  <si>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</si>
  <si>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</si>
  <si>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</si>
  <si>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</si>
  <si>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</si>
  <si>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</si>
  <si>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</si>
  <si>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</si>
  <si>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</si>
  <si>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</si>
  <si>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</si>
  <si>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</si>
  <si>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</si>
  <si>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</si>
  <si>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</si>
  <si>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</si>
  <si>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</si>
  <si>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</si>
  <si>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</si>
  <si>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</si>
  <si>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</si>
  <si>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</si>
  <si>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</si>
  <si>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</si>
  <si>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</si>
  <si>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</si>
  <si>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</si>
  <si>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</si>
  <si>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</si>
  <si>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</si>
  <si>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</si>
  <si>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</si>
  <si>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</si>
  <si>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</si>
  <si>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</si>
  <si>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</si>
  <si>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</si>
  <si>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</si>
  <si>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</si>
  <si>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</si>
  <si>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</si>
  <si>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</si>
  <si>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</si>
  <si>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</si>
  <si>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</si>
  <si>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</si>
  <si>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</si>
  <si>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</si>
  <si>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</si>
  <si>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</si>
  <si>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</si>
  <si>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</si>
  <si>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</si>
  <si>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</si>
  <si>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</si>
  <si>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</si>
  <si>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</si>
  <si>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</si>
  <si>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</si>
  <si>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</si>
  <si>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</si>
  <si>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</si>
  <si>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</si>
  <si>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</si>
  <si>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</si>
  <si>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</si>
  <si>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</si>
  <si>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</si>
  <si>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</si>
  <si>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</si>
  <si>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</si>
  <si>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</si>
  <si>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</si>
  <si>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</si>
  <si>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</si>
  <si>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</si>
  <si>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</si>
  <si>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</si>
  <si>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</si>
  <si>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</si>
  <si>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</si>
  <si>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</si>
  <si>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</si>
  <si>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</si>
  <si>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</si>
  <si>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</si>
  <si>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</si>
  <si>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</si>
  <si>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</si>
  <si>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</si>
  <si>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</si>
  <si>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</si>
  <si>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</si>
  <si>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</si>
  <si>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</si>
  <si>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</si>
  <si>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</si>
  <si>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</si>
  <si>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</si>
  <si>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</si>
  <si>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</si>
  <si>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</si>
  <si>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</si>
  <si>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</si>
  <si>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</si>
  <si>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</si>
  <si>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</si>
  <si>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</si>
  <si>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</si>
  <si>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</si>
  <si>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</si>
  <si>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</si>
  <si>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</si>
  <si>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</si>
  <si>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</si>
  <si>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</si>
  <si>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</si>
  <si>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</si>
  <si>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</si>
  <si>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</si>
  <si>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</si>
  <si>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</si>
  <si>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</si>
  <si>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</si>
  <si>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</si>
  <si>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</si>
  <si>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</si>
  <si>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</si>
  <si>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</si>
  <si>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</si>
  <si>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</si>
  <si>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</si>
  <si>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</si>
  <si>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</si>
  <si>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</si>
  <si>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</si>
  <si>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</si>
  <si>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</si>
  <si>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</si>
  <si>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</si>
  <si>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</si>
  <si>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</si>
  <si>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</si>
  <si>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</si>
  <si>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</si>
  <si>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</si>
  <si>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</si>
  <si>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</si>
  <si>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</si>
  <si>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</si>
  <si>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</si>
  <si>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</si>
  <si>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</si>
  <si>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</si>
  <si>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</si>
  <si>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</si>
  <si>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</si>
  <si>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</si>
  <si>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</si>
  <si>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</si>
  <si>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</si>
  <si>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</si>
  <si>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</si>
  <si>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</si>
  <si>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</si>
  <si>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</si>
  <si>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</si>
  <si>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</si>
  <si>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</si>
  <si>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</si>
  <si>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</si>
  <si>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</si>
  <si>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</si>
  <si>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</si>
  <si>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</si>
  <si>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</si>
  <si>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</si>
  <si>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</si>
  <si>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</si>
  <si>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</si>
  <si>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</si>
  <si>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</si>
  <si>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</si>
  <si>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</si>
  <si>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</si>
  <si>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</si>
  <si>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</si>
  <si>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</si>
  <si>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</si>
  <si>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</si>
  <si>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</si>
  <si>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</si>
  <si>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</si>
  <si>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</si>
  <si>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</si>
  <si>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</si>
  <si>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</si>
  <si>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</si>
  <si>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</si>
  <si>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</si>
  <si>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</si>
  <si>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</si>
  <si>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</si>
  <si>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</si>
  <si>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</si>
  <si>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</si>
  <si>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</si>
  <si>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</si>
  <si>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</si>
  <si>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</si>
  <si>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</si>
  <si>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</si>
  <si>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</si>
  <si>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</si>
  <si>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</si>
  <si>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</si>
  <si>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</si>
  <si>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</si>
  <si>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</si>
  <si>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</si>
  <si>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</si>
  <si>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</si>
  <si>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</si>
  <si>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</si>
  <si>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</si>
  <si>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</si>
  <si>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</si>
  <si>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</si>
  <si>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</si>
  <si>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</si>
  <si>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</si>
  <si>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</si>
  <si>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</si>
  <si>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</si>
  <si>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</si>
  <si>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</si>
  <si>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</si>
  <si>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</si>
  <si>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</si>
  <si>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</si>
  <si>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</si>
  <si>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</si>
  <si>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</si>
  <si>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</si>
  <si>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</si>
  <si>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</si>
  <si>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</si>
  <si>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</si>
  <si>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</si>
  <si>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</si>
  <si>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</si>
  <si>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</si>
  <si>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</si>
  <si>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</si>
  <si>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</si>
  <si>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</si>
  <si>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</si>
  <si>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</si>
  <si>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</si>
  <si>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</si>
  <si>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</si>
  <si>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</si>
  <si>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</si>
  <si>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</si>
  <si>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</si>
  <si>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</si>
  <si>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</si>
  <si>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</si>
  <si>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</si>
  <si>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</si>
  <si>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</si>
  <si>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</si>
  <si>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</si>
  <si>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</si>
  <si>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</si>
  <si>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</si>
  <si>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</si>
  <si>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</si>
  <si>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</si>
  <si>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</si>
  <si>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</si>
  <si>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</si>
  <si>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</si>
  <si>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</si>
  <si>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</si>
  <si>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</si>
  <si>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</si>
  <si>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</si>
  <si>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</si>
  <si>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</si>
  <si>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</si>
  <si>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</si>
  <si>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</si>
  <si>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</si>
  <si>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</si>
  <si>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</si>
  <si>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</si>
  <si>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</si>
  <si>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</si>
  <si>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</si>
  <si>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</si>
  <si>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</si>
  <si>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</si>
  <si>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</si>
  <si>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</si>
  <si>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</si>
  <si>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</si>
  <si>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</si>
  <si>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</si>
  <si>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</si>
  <si>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</si>
  <si>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</si>
  <si>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</si>
  <si>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</si>
  <si>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</si>
  <si>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</si>
  <si>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</si>
  <si>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</si>
  <si>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</si>
  <si>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</si>
  <si>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</si>
  <si>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</si>
  <si>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</si>
  <si>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</si>
  <si>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</si>
  <si>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</si>
  <si>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</si>
  <si>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</si>
  <si>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</si>
  <si>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</si>
  <si>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</si>
  <si>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</si>
  <si>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</si>
  <si>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</si>
  <si>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</si>
  <si>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</si>
  <si>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</si>
  <si>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</si>
  <si>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</si>
  <si>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</si>
  <si>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</si>
  <si>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</si>
  <si>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</si>
  <si>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</si>
  <si>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</si>
  <si>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</si>
  <si>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</si>
  <si>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</si>
  <si>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</si>
  <si>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</si>
  <si>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</si>
  <si>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</si>
  <si>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</si>
  <si>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</si>
  <si>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</si>
  <si>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</si>
  <si>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</si>
  <si>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</si>
  <si>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</si>
  <si>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</si>
  <si>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</si>
  <si>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</si>
  <si>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</si>
  <si>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</si>
  <si>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</si>
  <si>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</si>
  <si>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</si>
  <si>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</si>
  <si>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</si>
  <si>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</si>
  <si>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</si>
  <si>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</si>
  <si>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</si>
  <si>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</si>
  <si>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</si>
  <si>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</si>
  <si>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</si>
  <si>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</si>
  <si>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</si>
  <si>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</si>
  <si>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</si>
  <si>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</si>
  <si>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</si>
  <si>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</si>
  <si>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</si>
  <si>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</si>
  <si>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</si>
  <si>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</si>
  <si>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</si>
  <si>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</si>
  <si>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</si>
  <si>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</si>
  <si>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</si>
  <si>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</si>
  <si>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</si>
  <si>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</si>
  <si>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</si>
  <si>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</si>
  <si>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</si>
  <si>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</si>
  <si>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</si>
  <si>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</si>
  <si>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</si>
  <si>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</si>
  <si>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</si>
  <si>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</si>
  <si>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</si>
  <si>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</si>
  <si>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</si>
  <si>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</si>
  <si>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</si>
  <si>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</si>
  <si>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</si>
  <si>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</si>
  <si>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</si>
  <si>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</si>
  <si>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</si>
  <si>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</si>
  <si>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</si>
  <si>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</si>
  <si>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</si>
  <si>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</si>
  <si>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</si>
  <si>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</si>
  <si>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</si>
  <si>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</si>
  <si>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</si>
  <si>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</si>
  <si>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</si>
  <si>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</si>
  <si>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</si>
  <si>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</si>
  <si>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</si>
  <si>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</si>
  <si>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</si>
  <si>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</si>
  <si>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</si>
  <si>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</si>
  <si>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</si>
  <si>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</si>
  <si>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</si>
  <si>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</si>
  <si>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</si>
  <si>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</si>
  <si>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</si>
  <si>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</si>
  <si>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</si>
  <si>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</si>
  <si>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</si>
  <si>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</si>
  <si>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</si>
  <si>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</si>
  <si>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</si>
  <si>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</si>
  <si>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</si>
  <si>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</si>
  <si>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</si>
  <si>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</si>
  <si>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</si>
  <si>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</si>
  <si>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</si>
  <si>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</si>
  <si>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</si>
  <si>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</si>
  <si>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</si>
  <si>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</si>
  <si>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</si>
  <si>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</si>
  <si>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</si>
  <si>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</si>
  <si>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</si>
  <si>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</si>
  <si>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</si>
  <si>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</si>
  <si>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</si>
  <si>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</si>
  <si>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</si>
  <si>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</si>
  <si>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</si>
  <si>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</si>
  <si>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</si>
  <si>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</si>
  <si>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</si>
  <si>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</si>
  <si>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</si>
  <si>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</si>
  <si>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</si>
  <si>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</si>
  <si>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</si>
  <si>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</si>
  <si>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</si>
  <si>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</si>
  <si>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</si>
  <si>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</si>
  <si>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</si>
  <si>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</si>
  <si>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</si>
  <si>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</si>
  <si>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</si>
  <si>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</si>
  <si>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</si>
  <si>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</si>
  <si>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</si>
  <si>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</si>
  <si>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</si>
  <si>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</si>
  <si>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</si>
  <si>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</si>
  <si>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</si>
  <si>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</si>
  <si>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</si>
  <si>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</si>
  <si>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</si>
  <si>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</si>
  <si>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</si>
  <si>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</si>
  <si>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</si>
  <si>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</si>
  <si>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</si>
  <si>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</si>
  <si>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</si>
  <si>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</si>
  <si>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</si>
  <si>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</si>
  <si>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</si>
  <si>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</si>
  <si>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</si>
  <si>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</si>
  <si>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</si>
  <si>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</si>
  <si>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</si>
  <si>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</si>
  <si>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</si>
  <si>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</si>
  <si>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</si>
  <si>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</si>
  <si>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</si>
  <si>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</si>
  <si>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</si>
  <si>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</si>
  <si>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</si>
  <si>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</si>
  <si>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</si>
  <si>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</si>
  <si>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</si>
  <si>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</si>
  <si>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</si>
  <si>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</si>
  <si>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</si>
  <si>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</si>
  <si>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</si>
  <si>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</si>
  <si>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</si>
  <si>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</si>
  <si>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</si>
  <si>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</si>
  <si>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</si>
  <si>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</si>
  <si>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</si>
  <si>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</si>
  <si>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</si>
  <si>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</si>
  <si>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</si>
  <si>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</si>
  <si>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</si>
  <si>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</si>
  <si>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</si>
  <si>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</si>
  <si>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</si>
  <si>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</si>
  <si>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</si>
  <si>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</si>
  <si>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</si>
  <si>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</si>
  <si>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</si>
  <si>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</si>
  <si>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</si>
  <si>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</si>
  <si>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</si>
  <si>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</si>
  <si>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</si>
  <si>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</si>
  <si>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</si>
  <si>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</si>
  <si>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</si>
  <si>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</si>
  <si>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</si>
  <si>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</si>
  <si>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</si>
  <si>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</si>
  <si>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</si>
  <si>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</si>
  <si>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</si>
  <si>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</si>
  <si>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</si>
  <si>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</si>
  <si>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</si>
  <si>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</si>
  <si>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</si>
  <si>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</si>
  <si>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</si>
  <si>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</si>
  <si>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</si>
  <si>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</si>
  <si>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</si>
  <si>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</si>
  <si>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</si>
  <si>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</si>
  <si>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</si>
  <si>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</si>
  <si>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</si>
  <si>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</si>
  <si>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</si>
  <si>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</si>
  <si>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</si>
  <si>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</si>
  <si>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</si>
  <si>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</si>
  <si>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</si>
  <si>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</si>
  <si>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</si>
  <si>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</si>
  <si>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</si>
  <si>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</si>
  <si>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</si>
  <si>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</si>
  <si>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</si>
  <si>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</si>
  <si>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</si>
  <si>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</si>
  <si>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</si>
  <si>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</si>
  <si>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</si>
  <si>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</si>
  <si>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</si>
  <si>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</si>
  <si>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</si>
  <si>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</si>
  <si>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</si>
  <si>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</si>
  <si>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</si>
  <si>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</si>
  <si>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</si>
  <si>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</si>
  <si>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</si>
  <si>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</si>
  <si>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</si>
  <si>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</si>
  <si>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</si>
  <si>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</si>
  <si>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</si>
  <si>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</si>
  <si>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</si>
  <si>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</si>
  <si>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</si>
  <si>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</si>
  <si>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</si>
  <si>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</si>
  <si>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</si>
  <si>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</si>
  <si>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</si>
  <si>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</si>
  <si>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</si>
  <si>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</si>
  <si>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</si>
  <si>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</si>
  <si>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</si>
  <si>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</si>
  <si>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</si>
  <si>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</si>
  <si>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</si>
  <si>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</si>
  <si>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</si>
  <si>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</si>
  <si>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</si>
  <si>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</si>
  <si>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</si>
  <si>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</si>
  <si>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</si>
  <si>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</si>
  <si>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</si>
  <si>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</si>
  <si>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</si>
  <si>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</si>
  <si>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</si>
  <si>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</si>
  <si>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</si>
  <si>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</si>
  <si>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</si>
  <si>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</si>
  <si>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</si>
  <si>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</si>
  <si>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</si>
  <si>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</si>
  <si>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</si>
  <si>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</si>
  <si>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</si>
  <si>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</si>
  <si>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</si>
  <si>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</si>
  <si>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</si>
  <si>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</si>
  <si>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</si>
  <si>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</si>
  <si>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</si>
  <si>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</si>
  <si>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</si>
  <si>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</si>
  <si>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</si>
  <si>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</si>
  <si>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</si>
  <si>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</si>
  <si>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</si>
  <si>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</si>
  <si>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</si>
  <si>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</si>
  <si>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</si>
  <si>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</si>
  <si>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</si>
  <si>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</si>
  <si>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</si>
  <si>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</si>
  <si>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</si>
  <si>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</si>
  <si>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</si>
  <si>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</si>
  <si>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</si>
  <si>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</si>
  <si>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</si>
  <si>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</si>
  <si>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</si>
  <si>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</si>
  <si>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</si>
  <si>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</si>
  <si>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</si>
  <si>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</si>
  <si>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</si>
  <si>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</si>
  <si>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</si>
  <si>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</si>
  <si>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</si>
  <si>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</si>
  <si>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</si>
  <si>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</si>
  <si>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</si>
  <si>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</si>
  <si>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</si>
  <si>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</si>
  <si>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</si>
  <si>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</si>
  <si>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</si>
  <si>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</si>
  <si>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</si>
  <si>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</si>
  <si>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</si>
  <si>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</si>
  <si>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</si>
  <si>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</si>
  <si>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</si>
  <si>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</si>
  <si>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</si>
  <si>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</si>
  <si>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</si>
  <si>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</si>
  <si>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</si>
  <si>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</si>
  <si>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</si>
  <si>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</si>
  <si>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</si>
  <si>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</si>
  <si>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</si>
  <si>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</si>
  <si>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</si>
  <si>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</si>
  <si>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</si>
  <si>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</si>
  <si>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</si>
  <si>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</si>
  <si>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</si>
  <si>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</si>
  <si>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</si>
  <si>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</si>
  <si>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</si>
  <si>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</si>
  <si>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</si>
  <si>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</si>
  <si>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</si>
  <si>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</si>
  <si>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</si>
  <si>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</si>
  <si>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</si>
  <si>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</si>
  <si>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</si>
  <si>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</si>
  <si>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</si>
  <si>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</si>
  <si>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</si>
  <si>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</si>
  <si>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</si>
  <si>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</si>
  <si>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</si>
  <si>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</si>
  <si>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</si>
  <si>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</si>
  <si>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</si>
  <si>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</si>
  <si>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</si>
  <si>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</si>
  <si>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</si>
  <si>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</si>
  <si>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</si>
  <si>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</si>
  <si>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</si>
  <si>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</si>
  <si>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</si>
  <si>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</si>
  <si>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</si>
  <si>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</si>
  <si>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</si>
  <si>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</si>
  <si>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</si>
  <si>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</si>
  <si>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</si>
  <si>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</si>
  <si>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</si>
  <si>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</si>
  <si>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</si>
  <si>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</si>
  <si>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</si>
  <si>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</si>
  <si>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</si>
  <si>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</si>
  <si>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</si>
  <si>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</si>
  <si>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</si>
  <si>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</si>
  <si>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</si>
  <si>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</si>
  <si>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</si>
  <si>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</si>
  <si>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</si>
  <si>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</si>
  <si>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</si>
  <si>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</si>
  <si>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</si>
  <si>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</si>
  <si>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</si>
  <si>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</si>
  <si>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</si>
  <si>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</si>
  <si>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</si>
  <si>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</si>
  <si>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</si>
  <si>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</si>
  <si>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</si>
  <si>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</si>
  <si>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</si>
  <si>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</si>
  <si>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</si>
  <si>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</si>
  <si>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</si>
  <si>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</si>
  <si>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</si>
  <si>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</si>
  <si>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</si>
  <si>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</si>
  <si>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</si>
  <si>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</si>
  <si>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</si>
  <si>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</si>
  <si>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</si>
  <si>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</si>
  <si>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</si>
  <si>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</si>
  <si>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</si>
  <si>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</si>
  <si>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</si>
  <si>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</si>
  <si>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</si>
  <si>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</si>
  <si>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</si>
  <si>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</si>
  <si>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</si>
  <si>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</si>
  <si>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</si>
  <si>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</si>
  <si>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</si>
  <si>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</si>
  <si>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</si>
  <si>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</si>
  <si>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</si>
  <si>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</si>
  <si>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</si>
  <si>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</si>
  <si>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</si>
  <si>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</si>
  <si>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</si>
  <si>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</si>
  <si>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</si>
  <si>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</si>
  <si>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</si>
  <si>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</si>
  <si>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</si>
  <si>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</si>
  <si>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</si>
  <si>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</si>
  <si>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</si>
  <si>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</si>
  <si>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</si>
  <si>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</si>
  <si>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</si>
  <si>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</si>
  <si>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</si>
  <si>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</si>
  <si>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</si>
  <si>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</si>
  <si>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</si>
  <si>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</si>
  <si>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</si>
  <si>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</si>
  <si>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</si>
  <si>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</si>
  <si>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</si>
  <si>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</si>
  <si>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</si>
  <si>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</si>
  <si>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</si>
  <si>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</si>
  <si>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</si>
  <si>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</si>
  <si>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</si>
  <si>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</si>
  <si>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</si>
  <si>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</si>
  <si>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</si>
  <si>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</si>
  <si>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</si>
  <si>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</si>
  <si>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</si>
  <si>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</si>
  <si>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</si>
  <si>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</si>
  <si>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</si>
  <si>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</si>
  <si>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</si>
  <si>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</si>
  <si>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</si>
  <si>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</si>
  <si>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</si>
  <si>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</si>
  <si>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</si>
  <si>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</si>
  <si>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</si>
  <si>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</si>
  <si>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</si>
  <si>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</si>
  <si>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</si>
  <si>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</si>
  <si>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</si>
  <si>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</si>
  <si>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</si>
  <si>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</si>
  <si>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</si>
  <si>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</si>
  <si>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</si>
  <si>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</si>
  <si>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</si>
  <si>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</si>
  <si>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</si>
  <si>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</si>
  <si>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</si>
  <si>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</si>
  <si>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</si>
  <si>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</si>
  <si>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</si>
  <si>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</si>
  <si>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</si>
  <si>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</si>
  <si>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</si>
  <si>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</si>
  <si>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</si>
  <si>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</si>
  <si>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</si>
  <si>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</si>
  <si>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</si>
  <si>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</si>
  <si>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</si>
  <si>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</si>
  <si>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</si>
  <si>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</si>
  <si>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</si>
  <si>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</si>
  <si>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</si>
  <si>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</si>
  <si>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</si>
  <si>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</si>
  <si>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</si>
  <si>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</si>
  <si>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</si>
  <si>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</si>
  <si>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</si>
  <si>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</si>
  <si>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</si>
  <si>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</si>
  <si>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</si>
  <si>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</si>
  <si>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</si>
  <si>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</si>
  <si>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</si>
  <si>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</si>
  <si>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</si>
  <si>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</si>
  <si>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</si>
  <si>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</si>
  <si>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</si>
  <si>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</si>
  <si>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</si>
  <si>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</si>
  <si>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</si>
  <si>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</si>
  <si>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</si>
  <si>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</si>
  <si>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</si>
  <si>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</si>
  <si>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</si>
  <si>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</si>
  <si>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</si>
  <si>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</si>
  <si>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</si>
  <si>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</si>
  <si>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</si>
  <si>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</si>
  <si>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</si>
  <si>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</si>
  <si>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</si>
  <si>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</si>
  <si>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</si>
  <si>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</si>
  <si>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</si>
  <si>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</si>
  <si>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</si>
  <si>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</si>
  <si>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</si>
  <si>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</si>
  <si>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</si>
  <si>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</si>
  <si>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</si>
  <si>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</si>
  <si>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</si>
  <si>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</si>
  <si>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</si>
  <si>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</si>
  <si>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</si>
  <si>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</si>
  <si>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</si>
  <si>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</si>
  <si>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</si>
  <si>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</si>
  <si>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</si>
  <si>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</si>
  <si>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</si>
  <si>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</si>
  <si>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</si>
  <si>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</si>
  <si>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</si>
  <si>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</si>
  <si>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</si>
  <si>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</si>
  <si>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</si>
  <si>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</si>
  <si>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</si>
  <si>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</si>
  <si>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</si>
  <si>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</si>
  <si>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</si>
  <si>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</si>
  <si>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</si>
  <si>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</si>
  <si>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</si>
  <si>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</si>
  <si>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</si>
  <si>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</si>
  <si>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</si>
  <si>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</si>
  <si>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</si>
  <si>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</si>
  <si>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</si>
  <si>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</si>
  <si>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</si>
  <si>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</si>
  <si>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</si>
  <si>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</si>
  <si>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</si>
  <si>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</si>
  <si>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</si>
  <si>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</si>
  <si>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</si>
  <si>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</si>
  <si>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</si>
  <si>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</si>
  <si>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</si>
  <si>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</si>
  <si>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</si>
  <si>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</si>
  <si>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</si>
  <si>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</si>
  <si>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</si>
  <si>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</si>
  <si>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</si>
  <si>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</si>
  <si>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</si>
  <si>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</si>
  <si>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</si>
  <si>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</si>
  <si>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</si>
  <si>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</si>
  <si>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</si>
  <si>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</si>
  <si>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</si>
  <si>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</si>
  <si>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</si>
  <si>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</si>
  <si>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</si>
  <si>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</si>
  <si>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</si>
  <si>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</si>
  <si>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</si>
  <si>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</si>
  <si>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</si>
  <si>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</si>
  <si>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</si>
  <si>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</si>
  <si>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</si>
  <si>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</si>
  <si>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</si>
  <si>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</si>
  <si>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</si>
  <si>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</si>
  <si>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</si>
  <si>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</si>
  <si>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</si>
  <si>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</si>
  <si>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</si>
  <si>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</si>
  <si>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</si>
  <si>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</si>
  <si>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</si>
  <si>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</si>
  <si>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</si>
  <si>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</si>
  <si>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</si>
  <si>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</si>
  <si>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</si>
  <si>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</si>
  <si>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</si>
  <si>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</si>
  <si>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</si>
  <si>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</si>
  <si>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</si>
  <si>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</si>
  <si>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</si>
  <si>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</si>
  <si>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</si>
  <si>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</si>
  <si>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</si>
  <si>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</si>
  <si>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</si>
  <si>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</si>
  <si>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</si>
  <si>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</si>
  <si>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</si>
  <si>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</si>
  <si>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</si>
  <si>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</si>
  <si>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</si>
  <si>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</si>
  <si>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</si>
  <si>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</si>
  <si>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</si>
  <si>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</si>
  <si>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</si>
  <si>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</si>
  <si>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</si>
  <si>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</si>
  <si>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</si>
  <si>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</si>
  <si>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</si>
  <si>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</si>
  <si>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</si>
  <si>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</si>
  <si>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</si>
  <si>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</si>
  <si>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</si>
  <si>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</si>
  <si>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</si>
  <si>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</si>
  <si>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</si>
  <si>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</si>
  <si>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</si>
  <si>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</si>
  <si>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</si>
  <si>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</si>
  <si>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</si>
  <si>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</si>
  <si>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</si>
  <si>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</si>
  <si>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</si>
  <si>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</si>
  <si>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</si>
  <si>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</si>
  <si>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</si>
  <si>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</si>
  <si>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</si>
  <si>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</si>
  <si>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</si>
  <si>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</si>
  <si>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</si>
  <si>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</si>
  <si>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</si>
  <si>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</si>
  <si>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</si>
  <si>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</si>
  <si>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</si>
  <si>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</si>
  <si>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</si>
  <si>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</si>
  <si>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</si>
  <si>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</si>
  <si>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</si>
  <si>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</si>
  <si>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</si>
  <si>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</si>
  <si>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</si>
  <si>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</si>
  <si>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</si>
  <si>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</si>
  <si>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</si>
  <si>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</si>
  <si>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</si>
  <si>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</si>
  <si>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</si>
  <si>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</si>
  <si>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</si>
  <si>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</si>
  <si>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</si>
  <si>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</si>
  <si>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</si>
  <si>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</si>
  <si>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</si>
  <si>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</si>
  <si>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</si>
  <si>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</si>
  <si>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</si>
  <si>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</si>
  <si>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</si>
  <si>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</si>
  <si>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</si>
  <si>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</si>
  <si>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</si>
  <si>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</si>
  <si>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</si>
  <si>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</si>
  <si>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</si>
  <si>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</si>
  <si>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</si>
  <si>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</si>
  <si>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</si>
  <si>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</si>
  <si>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</si>
  <si>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</si>
  <si>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</si>
  <si>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</si>
  <si>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</si>
  <si>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</si>
  <si>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</si>
  <si>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</si>
  <si>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</si>
  <si>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</si>
  <si>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</si>
  <si>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</si>
  <si>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</si>
  <si>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</si>
  <si>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</si>
  <si>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</si>
  <si>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</si>
  <si>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</si>
  <si>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</si>
  <si>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</si>
  <si>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</si>
  <si>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</si>
  <si>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</si>
  <si>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</si>
  <si>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</si>
  <si>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</si>
  <si>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</si>
  <si>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</si>
  <si>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</si>
  <si>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</si>
  <si>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</si>
  <si>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</si>
  <si>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</si>
  <si>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</si>
  <si>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</si>
  <si>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</si>
  <si>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</si>
  <si>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</si>
  <si>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</si>
  <si>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</si>
  <si>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</si>
  <si>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</si>
  <si>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</si>
  <si>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</si>
  <si>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</si>
  <si>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</si>
  <si>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</si>
  <si>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</si>
  <si>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</si>
  <si>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</si>
  <si>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</si>
  <si>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</si>
  <si>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</si>
  <si>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</si>
  <si>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</si>
  <si>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</si>
  <si>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</si>
  <si>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</si>
  <si>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</si>
  <si>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</si>
  <si>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</si>
  <si>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</si>
  <si>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</si>
  <si>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</si>
  <si>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</si>
  <si>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</si>
  <si>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</si>
  <si>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</si>
  <si>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</si>
  <si>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</si>
  <si>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</si>
  <si>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</si>
  <si>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</si>
  <si>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</si>
  <si>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</si>
  <si>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</si>
  <si>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</si>
  <si>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</si>
  <si>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</si>
  <si>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</si>
  <si>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</si>
  <si>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</si>
  <si>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</si>
  <si>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</si>
  <si>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</si>
  <si>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</si>
  <si>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</si>
  <si>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</si>
  <si>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</si>
  <si>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</si>
  <si>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</si>
  <si>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</si>
  <si>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</si>
  <si>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</si>
  <si>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</si>
  <si>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</si>
  <si>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</si>
  <si>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</si>
  <si>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</si>
  <si>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</si>
  <si>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</si>
  <si>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</si>
  <si>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</si>
  <si>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</si>
  <si>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</si>
  <si>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</si>
  <si>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</si>
  <si>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</si>
  <si>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</si>
  <si>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</si>
  <si>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</si>
  <si>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</si>
  <si>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</si>
  <si>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</si>
  <si>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</si>
  <si>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</si>
  <si>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</si>
  <si>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</si>
  <si>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</si>
  <si>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</si>
  <si>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</si>
  <si>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</si>
  <si>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</si>
  <si>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</si>
  <si>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</si>
  <si>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</si>
  <si>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</si>
  <si>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</si>
  <si>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</si>
  <si>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</si>
  <si>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</si>
  <si>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</si>
  <si>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</si>
  <si>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</si>
  <si>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</si>
  <si>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</si>
  <si>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</si>
  <si>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</si>
  <si>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</si>
  <si>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</si>
  <si>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</si>
  <si>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</si>
  <si>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</si>
  <si>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</si>
  <si>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</si>
  <si>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</si>
  <si>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</si>
  <si>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</si>
  <si>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</si>
  <si>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</si>
  <si>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</si>
  <si>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</si>
  <si>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</si>
  <si>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</si>
  <si>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</si>
  <si>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</si>
  <si>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</si>
  <si>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</si>
  <si>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</si>
  <si>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</si>
  <si>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</si>
  <si>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</si>
  <si>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</si>
  <si>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</si>
  <si>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</si>
  <si>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</si>
  <si>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</si>
  <si>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</si>
  <si>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</si>
  <si>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</si>
  <si>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</si>
  <si>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</si>
  <si>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</si>
  <si>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</si>
  <si>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</si>
  <si>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</si>
  <si>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</si>
  <si>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</si>
  <si>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</si>
  <si>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</si>
  <si>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</si>
  <si>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</si>
  <si>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</si>
  <si>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</si>
  <si>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</si>
  <si>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</si>
  <si>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</si>
  <si>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</si>
  <si>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</si>
  <si>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</si>
  <si>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</si>
  <si>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</si>
  <si>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</si>
  <si>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</si>
  <si>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</si>
  <si>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</si>
  <si>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</si>
  <si>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</si>
  <si>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</si>
  <si>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</si>
  <si>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</si>
  <si>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</si>
  <si>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</si>
  <si>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</si>
  <si>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</si>
  <si>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</si>
  <si>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</si>
  <si>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</si>
  <si>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</si>
  <si>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</si>
  <si>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</si>
  <si>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</si>
  <si>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</si>
  <si>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</si>
  <si>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</si>
  <si>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</si>
  <si>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</si>
  <si>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</si>
  <si>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</si>
  <si>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</si>
  <si>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</si>
  <si>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</si>
  <si>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</si>
  <si>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</si>
  <si>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</si>
  <si>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</si>
  <si>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</si>
  <si>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</si>
  <si>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</si>
  <si>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</si>
  <si>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</si>
  <si>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</si>
  <si>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</si>
  <si>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</si>
  <si>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</si>
  <si>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</si>
  <si>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</si>
  <si>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</si>
  <si>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</si>
  <si>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</si>
  <si>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</si>
  <si>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</si>
  <si>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</si>
  <si>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</si>
  <si>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</si>
  <si>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</si>
  <si>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</si>
  <si>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</si>
  <si>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</si>
  <si>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</si>
  <si>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</si>
  <si>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</si>
  <si>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</si>
  <si>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</si>
  <si>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</si>
  <si>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</si>
  <si>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</si>
  <si>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</si>
  <si>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</si>
  <si>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</si>
  <si>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</si>
  <si>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</si>
  <si>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</si>
  <si>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</si>
  <si>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</si>
  <si>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</si>
  <si>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</si>
  <si>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</si>
  <si>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</si>
  <si>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</si>
  <si>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</si>
  <si>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</si>
  <si>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</si>
  <si>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</si>
  <si>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</si>
  <si>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</si>
  <si>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</si>
  <si>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</si>
  <si>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</si>
  <si>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</si>
  <si>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</si>
  <si>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</si>
  <si>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</si>
  <si>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</si>
  <si>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</si>
  <si>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</si>
  <si>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</si>
  <si>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</si>
  <si>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</si>
  <si>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</si>
  <si>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</si>
  <si>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</si>
  <si>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</si>
  <si>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</si>
  <si>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</si>
  <si>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</si>
  <si>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</si>
  <si>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</si>
  <si>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</si>
  <si>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</si>
  <si>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</si>
  <si>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</si>
  <si>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</si>
  <si>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</si>
  <si>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</si>
  <si>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</si>
  <si>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</si>
  <si>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</si>
  <si>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</si>
  <si>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</si>
  <si>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</si>
  <si>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</si>
  <si>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</si>
  <si>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</si>
  <si>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</si>
  <si>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</si>
  <si>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</si>
  <si>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</si>
  <si>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</si>
  <si>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</si>
  <si>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</si>
  <si>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</si>
  <si>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</si>
  <si>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</si>
  <si>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</si>
  <si>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</si>
  <si>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</si>
  <si>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</si>
  <si>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</si>
  <si>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</si>
  <si>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</si>
  <si>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</si>
  <si>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</si>
  <si>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</si>
  <si>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</si>
  <si>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</si>
  <si>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</si>
  <si>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</si>
  <si>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</si>
  <si>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</si>
  <si>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</si>
  <si>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</si>
  <si>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</si>
  <si>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</si>
  <si>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</si>
  <si>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</si>
  <si>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</si>
  <si>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</si>
  <si>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</si>
  <si>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</si>
  <si>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</si>
  <si>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</si>
  <si>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</si>
  <si>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</si>
  <si>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</si>
  <si>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</si>
  <si>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</si>
  <si>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</si>
  <si>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</si>
  <si>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</si>
  <si>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</si>
  <si>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</si>
  <si>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</si>
  <si>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</si>
  <si>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</si>
  <si>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</si>
  <si>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</si>
  <si>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</si>
  <si>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</si>
  <si>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</si>
  <si>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</si>
  <si>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</si>
  <si>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</si>
  <si>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</si>
  <si>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</si>
  <si>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</si>
  <si>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</si>
  <si>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</si>
  <si>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</si>
  <si>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</si>
  <si>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</si>
  <si>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</si>
  <si>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</si>
  <si>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</si>
  <si>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</si>
  <si>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</si>
  <si>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</si>
  <si>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</si>
  <si>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</si>
  <si>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</si>
  <si>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</si>
  <si>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</si>
  <si>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</si>
  <si>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</si>
  <si>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</si>
  <si>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</si>
  <si>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</si>
  <si>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</si>
  <si>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</si>
  <si>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</si>
  <si>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</si>
  <si>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</si>
  <si>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</si>
  <si>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</si>
  <si>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</si>
  <si>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</si>
  <si>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</si>
  <si>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</si>
  <si>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</si>
  <si>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</si>
  <si>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</si>
  <si>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</si>
  <si>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</si>
  <si>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</si>
  <si>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</si>
  <si>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</si>
  <si>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</si>
  <si>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</si>
  <si>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</si>
  <si>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</si>
  <si>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</si>
  <si>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</si>
  <si>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</si>
  <si>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</si>
  <si>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</si>
  <si>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</si>
  <si>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</si>
  <si>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</si>
  <si>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</si>
  <si>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</si>
  <si>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</si>
  <si>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</si>
  <si>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</si>
  <si>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</si>
  <si>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</si>
  <si>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</si>
  <si>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</si>
  <si>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</si>
  <si>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</si>
  <si>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</si>
  <si>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</si>
  <si>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</si>
  <si>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</si>
  <si>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</si>
  <si>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</si>
  <si>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</si>
  <si>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</si>
  <si>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</si>
  <si>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</si>
  <si>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</si>
  <si>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</si>
  <si>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</si>
  <si>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</si>
  <si>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</si>
  <si>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</si>
  <si>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</si>
  <si>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</si>
  <si>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</si>
  <si>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</si>
  <si>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</si>
  <si>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</si>
  <si>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</si>
  <si>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</si>
  <si>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</si>
  <si>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</si>
  <si>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</si>
  <si>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</si>
  <si>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</si>
  <si>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</si>
  <si>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</si>
  <si>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</si>
  <si>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</si>
  <si>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</si>
  <si>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</si>
  <si>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</si>
  <si>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</si>
  <si>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</si>
  <si>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</si>
  <si>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</si>
  <si>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</si>
  <si>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</si>
  <si>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</si>
  <si>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</si>
  <si>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</si>
  <si>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</si>
  <si>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</si>
  <si>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</si>
  <si>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</si>
  <si>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</si>
  <si>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</si>
  <si>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</si>
  <si>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</si>
  <si>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</si>
  <si>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</si>
  <si>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</si>
  <si>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</si>
  <si>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</si>
  <si>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</si>
  <si>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</si>
  <si>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</si>
  <si>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</si>
  <si>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</si>
  <si>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</si>
  <si>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</si>
  <si>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</si>
  <si>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</si>
  <si>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</si>
  <si>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</si>
  <si>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</si>
  <si>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</si>
  <si>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</si>
  <si>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</si>
  <si>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</si>
  <si>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</si>
  <si>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</si>
  <si>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</si>
  <si>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</si>
  <si>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</si>
  <si>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</si>
  <si>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</si>
  <si>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</si>
  <si>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</si>
  <si>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</si>
  <si>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</si>
  <si>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</si>
  <si>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</si>
  <si>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</si>
  <si>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</si>
  <si>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</si>
  <si>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</si>
  <si>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</si>
  <si>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</si>
  <si>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</si>
  <si>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</si>
  <si>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</si>
  <si>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</si>
  <si>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</si>
  <si>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</si>
  <si>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</si>
  <si>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</si>
  <si>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</si>
  <si>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</si>
  <si>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</si>
  <si>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</si>
  <si>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</si>
  <si>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</si>
  <si>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</si>
  <si>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</si>
  <si>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</si>
  <si>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</si>
  <si>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</si>
  <si>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</si>
  <si>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</si>
  <si>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</si>
  <si>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</si>
  <si>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</si>
  <si>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</si>
  <si>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</si>
  <si>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</si>
  <si>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</si>
  <si>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</si>
  <si>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</si>
  <si>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</si>
  <si>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</si>
  <si>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</si>
  <si>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</si>
  <si>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</si>
  <si>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</si>
  <si>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</si>
  <si>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</si>
  <si>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</si>
  <si>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</si>
  <si>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</si>
  <si>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</si>
  <si>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</si>
  <si>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</si>
  <si>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</si>
  <si>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</si>
  <si>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</si>
  <si>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</si>
  <si>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</si>
  <si>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</si>
  <si>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</si>
  <si>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</si>
  <si>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</si>
  <si>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</si>
  <si>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</si>
  <si>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</si>
  <si>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</si>
  <si>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</si>
  <si>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</si>
  <si>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</si>
  <si>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</si>
  <si>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</si>
  <si>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</si>
  <si>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</si>
  <si>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</si>
  <si>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</si>
  <si>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</si>
  <si>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</si>
  <si>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</si>
  <si>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</si>
  <si>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</si>
  <si>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</si>
  <si>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</si>
  <si>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</si>
  <si>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</si>
  <si>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</si>
  <si>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</si>
  <si>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</si>
  <si>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</si>
  <si>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</si>
  <si>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</si>
  <si>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</si>
  <si>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</si>
  <si>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</si>
  <si>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</si>
  <si>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</si>
  <si>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</si>
  <si>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</si>
  <si>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</si>
  <si>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</si>
  <si>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</si>
  <si>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</si>
  <si>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</si>
  <si>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</si>
  <si>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</si>
  <si>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</si>
  <si>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</si>
  <si>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</si>
  <si>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</si>
  <si>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</si>
  <si>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</si>
  <si>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</si>
  <si>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</si>
  <si>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</si>
  <si>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</si>
  <si>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</si>
  <si>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</si>
  <si>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</si>
  <si>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</si>
  <si>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</si>
  <si>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</si>
  <si>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</si>
  <si>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</si>
  <si>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</si>
  <si>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</si>
  <si>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</si>
  <si>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</si>
  <si>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</si>
  <si>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</si>
  <si>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</si>
  <si>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</si>
  <si>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</si>
  <si>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</si>
  <si>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</si>
  <si>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</si>
  <si>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</si>
  <si>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</si>
  <si>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</si>
  <si>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</si>
  <si>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</si>
  <si>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</si>
  <si>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</si>
  <si>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</si>
  <si>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</si>
  <si>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</si>
  <si>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</si>
  <si>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</si>
  <si>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</si>
  <si>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</si>
  <si>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</si>
  <si>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</si>
  <si>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</si>
  <si>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</si>
  <si>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</si>
  <si>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</si>
  <si>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</si>
  <si>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</si>
  <si>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</si>
  <si>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</si>
  <si>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</si>
  <si>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</si>
  <si>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</si>
  <si>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</si>
  <si>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</si>
  <si>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</si>
  <si>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</si>
  <si>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</si>
  <si>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</si>
  <si>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</si>
  <si>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</si>
  <si>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</si>
  <si>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</si>
  <si>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</si>
  <si>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</si>
  <si>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</si>
  <si>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</si>
  <si>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</si>
  <si>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</si>
  <si>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</si>
  <si>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</si>
  <si>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</si>
  <si>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</si>
  <si>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</si>
  <si>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</si>
  <si>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</si>
  <si>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</si>
  <si>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</si>
  <si>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</si>
  <si>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</si>
  <si>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</si>
  <si>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</si>
  <si>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</si>
  <si>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</si>
  <si>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</si>
  <si>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</si>
  <si>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</si>
  <si>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</si>
  <si>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</si>
  <si>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</si>
  <si>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</si>
  <si>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</si>
  <si>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</si>
  <si>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</si>
  <si>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</si>
  <si>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</si>
  <si>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</si>
  <si>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</si>
  <si>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</si>
  <si>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</si>
  <si>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</si>
  <si>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</si>
  <si>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</si>
  <si>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</si>
  <si>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</si>
  <si>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</si>
  <si>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</si>
  <si>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</si>
  <si>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</si>
  <si>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</si>
  <si>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</si>
  <si>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</si>
  <si>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</si>
  <si>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</si>
  <si>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</si>
  <si>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</si>
  <si>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</si>
  <si>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</si>
  <si>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</si>
  <si>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</si>
  <si>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</si>
  <si>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</si>
  <si>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</si>
  <si>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</si>
  <si>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</si>
  <si>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</si>
  <si>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</si>
  <si>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</si>
  <si>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</si>
  <si>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</si>
  <si>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</si>
  <si>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</si>
  <si>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</si>
  <si>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</si>
  <si>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</si>
  <si>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</si>
  <si>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</si>
  <si>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</si>
  <si>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</si>
  <si>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</si>
  <si>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</si>
  <si>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</si>
  <si>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</si>
  <si>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</si>
  <si>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</si>
  <si>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</si>
  <si>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</si>
  <si>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</si>
  <si>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</si>
  <si>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</si>
  <si>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</si>
  <si>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</si>
  <si>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</si>
  <si>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</si>
  <si>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</si>
  <si>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</si>
  <si>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</si>
  <si>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</si>
  <si>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</si>
  <si>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</si>
  <si>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</si>
  <si>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</si>
  <si>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</si>
  <si>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</si>
  <si>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</si>
  <si>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</si>
  <si>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</si>
  <si>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</si>
  <si>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</si>
  <si>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</si>
  <si>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</si>
  <si>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</si>
  <si>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</si>
  <si>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</si>
  <si>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</si>
  <si>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</si>
  <si>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</si>
  <si>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</si>
  <si>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</si>
  <si>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</si>
  <si>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</si>
  <si>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</si>
  <si>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</si>
  <si>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</si>
  <si>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</si>
  <si>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</si>
  <si>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</si>
  <si>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</si>
  <si>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</si>
  <si>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</si>
  <si>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</si>
  <si>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</si>
  <si>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</si>
  <si>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</si>
  <si>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</si>
  <si>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</si>
  <si>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</si>
  <si>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</si>
  <si>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</si>
  <si>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</si>
  <si>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</si>
  <si>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</si>
  <si>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</si>
  <si>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</si>
  <si>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</si>
  <si>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</si>
  <si>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</si>
  <si>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</si>
  <si>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</si>
  <si>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</si>
  <si>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</si>
  <si>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</si>
  <si>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</si>
  <si>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</si>
  <si>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</si>
  <si>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</si>
  <si>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</si>
  <si>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</si>
  <si>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</si>
  <si>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</si>
  <si>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</si>
  <si>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</si>
  <si>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</si>
  <si>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</si>
  <si>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</si>
  <si>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</si>
  <si>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</si>
  <si>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</si>
  <si>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</si>
  <si>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</si>
  <si>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</si>
  <si>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</si>
  <si>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</si>
  <si>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</si>
  <si>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</si>
  <si>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</si>
  <si>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</si>
  <si>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</si>
  <si>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</si>
  <si>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</si>
  <si>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</si>
  <si>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</si>
  <si>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</si>
  <si>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</si>
  <si>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</si>
  <si>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</si>
  <si>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</si>
  <si>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</si>
  <si>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</si>
  <si>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</si>
  <si>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</si>
  <si>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</si>
  <si>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</si>
  <si>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</si>
  <si>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</si>
  <si>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</si>
  <si>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</si>
  <si>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</si>
  <si>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</si>
  <si>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</si>
  <si>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</si>
  <si>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</si>
  <si>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</si>
  <si>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</si>
  <si>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</si>
  <si>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</si>
  <si>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</si>
  <si>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</si>
  <si>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</si>
  <si>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</si>
  <si>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</si>
  <si>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</si>
  <si>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</si>
  <si>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</si>
  <si>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</si>
  <si>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</si>
  <si>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</si>
  <si>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</si>
  <si>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</si>
  <si>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</si>
  <si>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</si>
  <si>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</si>
  <si>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</si>
  <si>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</si>
  <si>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</si>
  <si>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</si>
  <si>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</si>
  <si>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</si>
  <si>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</si>
  <si>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</si>
  <si>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</si>
  <si>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</si>
  <si>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</si>
  <si>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</si>
  <si>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</si>
  <si>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</si>
  <si>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</si>
  <si>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</si>
  <si>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</si>
  <si>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</si>
  <si>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</si>
  <si>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</si>
  <si>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</si>
  <si>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</si>
  <si>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</si>
  <si>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</si>
  <si>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</si>
  <si>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</si>
  <si>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</si>
  <si>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</si>
  <si>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</si>
  <si>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</si>
  <si>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</si>
  <si>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</si>
  <si>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</si>
  <si>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</si>
  <si>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</si>
  <si>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</si>
  <si>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</si>
  <si>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</si>
  <si>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</si>
  <si>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</si>
  <si>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</si>
  <si>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</si>
  <si>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</si>
  <si>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</si>
  <si>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</si>
  <si>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</si>
  <si>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</si>
  <si>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</si>
  <si>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</si>
  <si>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</si>
  <si>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</si>
  <si>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</si>
  <si>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</si>
  <si>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</si>
  <si>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</si>
  <si>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</si>
  <si>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</si>
  <si>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</si>
  <si>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</si>
  <si>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</si>
  <si>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</si>
  <si>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</si>
  <si>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</si>
  <si>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</si>
  <si>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</si>
  <si>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</si>
  <si>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</si>
  <si>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</si>
  <si>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</si>
  <si>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</si>
  <si>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</si>
  <si>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</si>
  <si>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</si>
  <si>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</si>
  <si>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</si>
  <si>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</si>
  <si>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</si>
  <si>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</si>
  <si>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</si>
  <si>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</si>
  <si>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</si>
  <si>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</si>
  <si>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</si>
  <si>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</si>
  <si>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</si>
  <si>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</si>
  <si>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</si>
  <si>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</si>
  <si>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</si>
  <si>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</si>
  <si>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</si>
  <si>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</si>
  <si>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</si>
  <si>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</si>
  <si>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</si>
  <si>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</si>
  <si>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</si>
  <si>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</si>
  <si>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</si>
  <si>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</si>
  <si>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</si>
  <si>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</si>
  <si>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</si>
  <si>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</si>
  <si>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</si>
  <si>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</si>
  <si>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</si>
  <si>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</si>
  <si>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</si>
  <si>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</si>
  <si>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</si>
  <si>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</si>
  <si>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</si>
  <si>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</si>
  <si>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</si>
  <si>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</si>
  <si>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</si>
  <si>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</si>
  <si>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</si>
  <si>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</si>
  <si>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</si>
  <si>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</si>
  <si>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</si>
  <si>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</si>
  <si>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</si>
  <si>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</si>
  <si>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</si>
  <si>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</si>
  <si>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</si>
  <si>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</si>
  <si>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</si>
  <si>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</si>
  <si>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</si>
  <si>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</si>
  <si>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</si>
  <si>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</si>
  <si>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</si>
  <si>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</si>
  <si>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</si>
  <si>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</si>
  <si>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</si>
  <si>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</si>
  <si>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</si>
  <si>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</si>
  <si>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</si>
  <si>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</si>
  <si>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</si>
  <si>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</si>
  <si>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</si>
  <si>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</si>
  <si>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</si>
  <si>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</si>
  <si>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</si>
  <si>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</si>
  <si>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</si>
  <si>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</si>
  <si>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</si>
  <si>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</si>
  <si>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</si>
  <si>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</si>
  <si>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</si>
  <si>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</si>
  <si>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</si>
  <si>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</si>
  <si>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</si>
  <si>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</si>
  <si>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</si>
  <si>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</si>
  <si>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</si>
  <si>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</si>
  <si>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</si>
  <si>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</si>
  <si>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</si>
  <si>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</si>
  <si>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</si>
  <si>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</si>
  <si>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</si>
  <si>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</si>
  <si>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</si>
  <si>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</si>
  <si>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</si>
  <si>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</si>
  <si>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</si>
  <si>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</si>
  <si>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</si>
  <si>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</si>
  <si>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</si>
  <si>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</si>
  <si>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</si>
  <si>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</si>
  <si>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</si>
  <si>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</si>
  <si>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</si>
  <si>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</si>
  <si>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</si>
  <si>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</si>
  <si>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</si>
  <si>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</si>
  <si>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</si>
  <si>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</si>
  <si>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</si>
  <si>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</si>
  <si>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</si>
  <si>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</si>
  <si>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</si>
  <si>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</si>
  <si>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</si>
  <si>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</si>
  <si>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</si>
  <si>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</si>
  <si>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</si>
  <si>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</si>
  <si>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</si>
  <si>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</si>
  <si>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</si>
  <si>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</si>
  <si>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</si>
  <si>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</si>
  <si>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</si>
  <si>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</si>
  <si>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</si>
  <si>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</si>
  <si>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</si>
  <si>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</si>
  <si>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</si>
  <si>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</si>
  <si>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</si>
  <si>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</si>
  <si>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</si>
  <si>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</si>
  <si>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</si>
  <si>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</si>
  <si>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</si>
  <si>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</si>
  <si>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</si>
  <si>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</si>
  <si>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</si>
  <si>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</si>
  <si>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</si>
  <si>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</si>
  <si>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</si>
  <si>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</si>
  <si>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</si>
  <si>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</si>
  <si>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</si>
  <si>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</si>
  <si>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</si>
  <si>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</si>
  <si>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</si>
  <si>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</si>
  <si>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</si>
  <si>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</si>
  <si>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</si>
  <si>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</si>
  <si>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</si>
  <si>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</si>
  <si>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</si>
  <si>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</si>
  <si>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</si>
  <si>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</si>
  <si>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</si>
  <si>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</si>
  <si>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</si>
  <si>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</si>
  <si>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</si>
  <si>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</si>
  <si>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</si>
  <si>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</si>
  <si>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</si>
  <si>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</si>
  <si>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</si>
  <si>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</si>
  <si>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</si>
  <si>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</si>
  <si>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</si>
  <si>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</si>
  <si>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</si>
  <si>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</si>
  <si>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</si>
  <si>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</si>
  <si>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</si>
  <si>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</si>
  <si>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</si>
  <si>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</si>
  <si>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</si>
  <si>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</si>
  <si>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</si>
  <si>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</si>
  <si>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</si>
  <si>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</si>
  <si>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</si>
  <si>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</si>
  <si>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</si>
  <si>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</si>
  <si>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</si>
  <si>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</si>
  <si>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</si>
  <si>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</si>
  <si>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</si>
  <si>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</si>
  <si>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</si>
  <si>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</si>
  <si>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</si>
  <si>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</si>
  <si>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</si>
  <si>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</si>
  <si>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</si>
  <si>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</si>
  <si>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</si>
  <si>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</si>
  <si>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</si>
  <si>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</si>
  <si>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</si>
  <si>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</si>
  <si>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</si>
  <si>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</si>
  <si>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</si>
  <si>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</si>
  <si>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</si>
  <si>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</si>
  <si>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</si>
  <si>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</si>
  <si>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</si>
  <si>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</si>
  <si>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</si>
  <si>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</si>
  <si>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</si>
  <si>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</si>
  <si>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</si>
  <si>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</si>
  <si>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</si>
  <si>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</si>
  <si>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</si>
  <si>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</si>
  <si>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</si>
  <si>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</si>
  <si>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</si>
  <si>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</si>
  <si>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</si>
  <si>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</si>
  <si>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</si>
  <si>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</si>
  <si>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</si>
  <si>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</si>
  <si>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</si>
  <si>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</si>
  <si>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</si>
  <si>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</si>
  <si>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</si>
  <si>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</si>
  <si>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</si>
  <si>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</si>
  <si>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</si>
  <si>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</si>
  <si>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</si>
  <si>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</si>
  <si>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</si>
  <si>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</si>
  <si>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</si>
  <si>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</si>
  <si>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</si>
  <si>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</si>
  <si>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</si>
  <si>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</si>
  <si>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</si>
  <si>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</si>
  <si>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</si>
  <si>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</si>
  <si>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</si>
  <si>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</si>
  <si>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</si>
  <si>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</si>
  <si>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</si>
  <si>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</si>
  <si>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</si>
  <si>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</si>
  <si>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</si>
  <si>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</si>
  <si>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</si>
  <si>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</si>
  <si>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</si>
  <si>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</si>
  <si>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</si>
  <si>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</si>
  <si>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</si>
  <si>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</si>
  <si>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</si>
  <si>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</si>
  <si>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</si>
  <si>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</si>
  <si>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</si>
  <si>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</si>
  <si>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</si>
  <si>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</si>
  <si>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</si>
  <si>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</si>
  <si>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</si>
  <si>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</si>
  <si>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</si>
  <si>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</si>
  <si>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</si>
  <si>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</si>
  <si>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</si>
  <si>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</si>
  <si>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</si>
  <si>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</si>
  <si>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</si>
  <si>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</si>
  <si>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</si>
  <si>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</si>
  <si>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</si>
  <si>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</si>
  <si>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</si>
  <si>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</si>
  <si>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</si>
  <si>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</si>
  <si>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</si>
  <si>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</si>
  <si>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</si>
  <si>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</si>
  <si>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</si>
  <si>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</si>
  <si>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</si>
  <si>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</si>
  <si>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</si>
  <si>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</si>
  <si>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</si>
  <si>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</si>
  <si>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</si>
  <si>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</si>
  <si>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</si>
  <si>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</si>
  <si>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</si>
  <si>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</si>
  <si>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</si>
  <si>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</si>
  <si>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</si>
  <si>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</si>
  <si>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</si>
  <si>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</si>
  <si>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</si>
  <si>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</si>
  <si>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</si>
  <si>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</si>
  <si>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</si>
  <si>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</si>
  <si>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</si>
  <si>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</si>
  <si>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</si>
  <si>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</si>
  <si>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</si>
  <si>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</si>
  <si>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</si>
  <si>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</si>
  <si>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</si>
  <si>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</si>
  <si>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</si>
  <si>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</si>
  <si>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</si>
  <si>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</si>
  <si>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</si>
  <si>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</si>
  <si>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</si>
  <si>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</si>
  <si>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</si>
  <si>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</si>
  <si>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</si>
  <si>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</si>
  <si>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</si>
  <si>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</si>
  <si>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</si>
  <si>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</si>
  <si>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</si>
  <si>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</si>
  <si>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</si>
  <si>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</si>
  <si>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</si>
  <si>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</si>
  <si>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</si>
  <si>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</si>
  <si>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</si>
  <si>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</si>
  <si>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</si>
  <si>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</si>
  <si>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</si>
  <si>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</si>
  <si>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</si>
  <si>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</si>
  <si>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</si>
  <si>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</si>
  <si>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</si>
  <si>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</si>
  <si>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</si>
  <si>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</si>
  <si>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</si>
  <si>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</si>
  <si>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</si>
  <si>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</si>
  <si>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</si>
  <si>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</si>
  <si>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</si>
  <si>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</si>
  <si>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</si>
  <si>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</si>
  <si>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</si>
  <si>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</si>
  <si>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</si>
  <si>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</si>
  <si>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</si>
  <si>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</si>
  <si>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</si>
  <si>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</si>
  <si>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</si>
  <si>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</si>
  <si>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</si>
  <si>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</si>
  <si>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</si>
  <si>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</si>
  <si>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</si>
  <si>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</si>
  <si>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</si>
  <si>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</si>
  <si>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</si>
  <si>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</si>
  <si>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</si>
  <si>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</si>
  <si>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</si>
  <si>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</si>
  <si>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</si>
  <si>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</si>
  <si>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</si>
  <si>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</si>
  <si>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</si>
  <si>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</si>
  <si>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</si>
  <si>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</si>
  <si>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</si>
  <si>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</si>
  <si>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</si>
  <si>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</si>
  <si>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</si>
  <si>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</si>
  <si>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</si>
  <si>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</si>
  <si>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</si>
  <si>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</si>
  <si>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</si>
  <si>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</si>
  <si>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</si>
  <si>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</si>
  <si>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</si>
  <si>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</si>
  <si>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</si>
  <si>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</si>
  <si>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</si>
  <si>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</si>
  <si>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</si>
  <si>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</si>
  <si>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</si>
  <si>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</si>
  <si>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</si>
  <si>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</si>
  <si>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</si>
  <si>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</si>
  <si>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</si>
  <si>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</si>
  <si>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</si>
  <si>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</si>
  <si>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</si>
  <si>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</si>
  <si>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</si>
  <si>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</si>
  <si>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</si>
  <si>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</si>
  <si>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</si>
  <si>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</si>
  <si>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</si>
  <si>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</si>
  <si>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</si>
  <si>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</si>
  <si>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</si>
  <si>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</si>
  <si>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</si>
  <si>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</si>
  <si>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</si>
  <si>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</si>
  <si>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</si>
  <si>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</si>
  <si>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</si>
  <si>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</si>
  <si>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</si>
  <si>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</si>
  <si>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</si>
  <si>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</si>
  <si>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</si>
  <si>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</si>
  <si>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</si>
  <si>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</si>
  <si>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</si>
  <si>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</si>
  <si>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</si>
  <si>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</si>
  <si>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</si>
  <si>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</si>
  <si>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</si>
  <si>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</si>
  <si>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</si>
  <si>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</si>
  <si>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</si>
  <si>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</si>
  <si>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</si>
  <si>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</si>
  <si>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</si>
  <si>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</si>
  <si>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</si>
  <si>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</si>
  <si>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</si>
  <si>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</si>
  <si>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</si>
  <si>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</si>
  <si>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</si>
  <si>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</si>
  <si>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</si>
  <si>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</si>
  <si>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</si>
  <si>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</si>
  <si>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</si>
  <si>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</si>
  <si>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</si>
  <si>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</si>
  <si>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</si>
  <si>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</si>
  <si>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</si>
  <si>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</si>
  <si>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</si>
  <si>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</si>
  <si>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</si>
  <si>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</si>
  <si>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</si>
  <si>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</si>
  <si>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</si>
  <si>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</si>
  <si>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</si>
  <si>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</si>
  <si>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</si>
  <si>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</si>
  <si>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</si>
  <si>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</si>
  <si>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</si>
  <si>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</si>
  <si>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</si>
  <si>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</si>
  <si>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</si>
  <si>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</si>
  <si>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</si>
  <si>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</si>
  <si>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</si>
  <si>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</si>
  <si>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</si>
  <si>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</si>
  <si>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</si>
  <si>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</si>
  <si>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</si>
  <si>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</si>
  <si>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</si>
  <si>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</si>
  <si>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</si>
  <si>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</si>
  <si>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</si>
  <si>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</si>
  <si>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</si>
  <si>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</si>
  <si>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</si>
  <si>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</si>
  <si>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</si>
  <si>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</si>
  <si>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</si>
  <si>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</si>
  <si>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</si>
  <si>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</si>
  <si>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</si>
  <si>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</si>
  <si>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</si>
  <si>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</si>
  <si>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</si>
  <si>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</si>
  <si>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</si>
  <si>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</si>
  <si>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</si>
  <si>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</si>
  <si>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</si>
  <si>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</si>
  <si>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</si>
  <si>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</si>
  <si>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</si>
  <si>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</si>
  <si>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</si>
  <si>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</si>
  <si>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</si>
  <si>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</si>
  <si>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</si>
  <si>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</si>
  <si>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</si>
  <si>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</si>
  <si>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</si>
  <si>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</si>
  <si>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</si>
  <si>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</si>
  <si>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</si>
  <si>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</si>
  <si>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</si>
  <si>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</si>
  <si>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</si>
  <si>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</si>
  <si>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</si>
  <si>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</si>
  <si>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</si>
  <si>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</si>
  <si>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</si>
  <si>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</si>
  <si>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</si>
  <si>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</si>
  <si>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</si>
  <si>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</si>
  <si>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</si>
  <si>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</si>
  <si>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</si>
  <si>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</si>
  <si>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</si>
  <si>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</si>
  <si>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</si>
  <si>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</si>
  <si>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</si>
  <si>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</si>
  <si>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</si>
  <si>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</si>
  <si>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</si>
  <si>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</si>
  <si>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</si>
  <si>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</si>
  <si>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</si>
  <si>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</si>
  <si>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</si>
  <si>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</si>
  <si>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</si>
  <si>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</si>
  <si>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</si>
  <si>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</si>
  <si>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</si>
  <si>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</si>
  <si>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</si>
  <si>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</si>
  <si>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</si>
  <si>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</si>
  <si>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</si>
  <si>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</si>
  <si>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</si>
  <si>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</si>
  <si>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</si>
  <si>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</si>
  <si>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</si>
  <si>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</si>
  <si>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</si>
  <si>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</si>
  <si>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</si>
  <si>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</si>
  <si>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</si>
  <si>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</si>
  <si>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</si>
  <si>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</si>
  <si>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</si>
  <si>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</si>
  <si>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</si>
  <si>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</si>
  <si>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</si>
  <si>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</si>
  <si>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</si>
  <si>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</si>
  <si>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</si>
  <si>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</si>
  <si>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</si>
  <si>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</si>
  <si>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</si>
  <si>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</si>
  <si>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</si>
  <si>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</si>
  <si>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</si>
  <si>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</si>
  <si>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</si>
  <si>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</si>
  <si>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</si>
  <si>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</si>
  <si>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</si>
  <si>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</si>
  <si>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</si>
  <si>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</si>
  <si>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</si>
  <si>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</si>
  <si>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</si>
  <si>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</si>
  <si>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</si>
  <si>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</si>
  <si>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</si>
  <si>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</si>
  <si>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</si>
  <si>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</si>
  <si>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</si>
  <si>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</si>
  <si>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</si>
  <si>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</si>
  <si>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</si>
  <si>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</si>
  <si>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</si>
  <si>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</si>
  <si>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</si>
  <si>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</si>
  <si>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</si>
  <si>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</si>
  <si>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</si>
  <si>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</si>
  <si>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</si>
  <si>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</si>
  <si>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</si>
  <si>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</si>
  <si>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</si>
  <si>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</si>
  <si>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</si>
  <si>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</si>
  <si>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</si>
  <si>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</si>
  <si>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</si>
  <si>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</si>
  <si>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</si>
  <si>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</si>
  <si>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</si>
  <si>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</si>
  <si>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</si>
  <si>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</si>
  <si>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</si>
  <si>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</si>
  <si>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</si>
  <si>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</si>
  <si>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</si>
  <si>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</si>
  <si>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</si>
  <si>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</si>
  <si>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</si>
  <si>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</si>
  <si>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</si>
  <si>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</si>
  <si>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</si>
  <si>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</si>
  <si>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</si>
  <si>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</si>
  <si>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</si>
  <si>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</si>
  <si>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</si>
  <si>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</si>
  <si>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</si>
  <si>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</si>
  <si>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</si>
  <si>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</si>
  <si>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</si>
  <si>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</si>
  <si>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</si>
  <si>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</si>
  <si>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</si>
  <si>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</si>
  <si>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</si>
  <si>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</si>
  <si>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</si>
  <si>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</si>
  <si>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</si>
  <si>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</si>
  <si>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</si>
  <si>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</si>
  <si>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</si>
  <si>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</si>
  <si>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</si>
  <si>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</si>
  <si>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</si>
  <si>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</si>
  <si>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</si>
  <si>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</si>
  <si>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</si>
  <si>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</si>
  <si>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</si>
  <si>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</si>
  <si>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</si>
  <si>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</si>
  <si>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</si>
  <si>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</si>
  <si>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</si>
  <si>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</si>
  <si>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</si>
  <si>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</si>
  <si>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</si>
  <si>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</si>
  <si>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</si>
  <si>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</si>
  <si>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</si>
  <si>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</si>
  <si>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</si>
  <si>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</si>
  <si>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</si>
  <si>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</si>
  <si>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</si>
  <si>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</si>
  <si>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</si>
  <si>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</si>
  <si>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</si>
  <si>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</si>
  <si>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</si>
  <si>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</si>
  <si>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</si>
  <si>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</si>
  <si>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</si>
  <si>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</si>
  <si>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</si>
  <si>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</si>
  <si>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</si>
  <si>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</si>
  <si>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</si>
  <si>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</si>
  <si>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</si>
  <si>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</si>
  <si>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</si>
  <si>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</si>
  <si>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</si>
  <si>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</si>
  <si>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</si>
  <si>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</si>
  <si>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</si>
  <si>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</si>
  <si>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</si>
  <si>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</si>
  <si>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</si>
  <si>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</si>
  <si>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</si>
  <si>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</si>
  <si>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</si>
  <si>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</si>
  <si>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</si>
  <si>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</si>
  <si>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</si>
  <si>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</si>
  <si>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</si>
  <si>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</si>
  <si>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</si>
  <si>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</si>
  <si>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</si>
  <si>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</si>
  <si>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</si>
  <si>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</si>
  <si>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</si>
  <si>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</si>
  <si>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</si>
  <si>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</si>
  <si>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</si>
  <si>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</si>
  <si>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</si>
  <si>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</si>
  <si>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</si>
  <si>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</si>
  <si>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</si>
  <si>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</si>
  <si>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</si>
  <si>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</si>
  <si>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</si>
  <si>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</si>
  <si>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</si>
  <si>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</si>
  <si>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</si>
  <si>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</si>
  <si>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</si>
  <si>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</si>
  <si>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</si>
  <si>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</si>
  <si>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</si>
  <si>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</si>
  <si>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</si>
  <si>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</si>
  <si>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</si>
  <si>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</si>
  <si>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</si>
  <si>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</si>
  <si>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</si>
  <si>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</si>
  <si>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</si>
  <si>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</si>
  <si>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</si>
  <si>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</si>
  <si>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</si>
  <si>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</si>
  <si>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</si>
  <si>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</si>
  <si>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</si>
  <si>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</si>
  <si>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</si>
  <si>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</si>
  <si>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</si>
  <si>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</si>
  <si>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</si>
  <si>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</si>
  <si>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</si>
  <si>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</si>
  <si>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</si>
  <si>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</si>
  <si>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</si>
  <si>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</si>
  <si>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</si>
  <si>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</si>
  <si>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</si>
  <si>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</si>
  <si>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</si>
  <si>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</si>
  <si>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</si>
  <si>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</si>
  <si>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</si>
  <si>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</si>
  <si>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</si>
  <si>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</si>
  <si>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</si>
  <si>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</si>
  <si>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</si>
  <si>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</si>
  <si>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</si>
  <si>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</si>
  <si>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</si>
  <si>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</si>
  <si>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</si>
  <si>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</si>
  <si>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</si>
  <si>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</si>
  <si>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</si>
  <si>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</si>
  <si>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</si>
  <si>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</si>
  <si>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</si>
  <si>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</si>
  <si>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</si>
  <si>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</si>
  <si>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</si>
  <si>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</si>
  <si>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</si>
  <si>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</si>
  <si>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</si>
  <si>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</si>
  <si>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</si>
  <si>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</si>
  <si>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</si>
  <si>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</si>
  <si>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</si>
  <si>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</si>
  <si>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</si>
  <si>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</si>
  <si>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</si>
  <si>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</si>
  <si>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</si>
  <si>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</si>
  <si>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</si>
  <si>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</si>
  <si>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</si>
  <si>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</si>
  <si>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</si>
  <si>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</si>
  <si>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</si>
  <si>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</si>
  <si>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</si>
  <si>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</si>
  <si>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</si>
  <si>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</si>
  <si>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</si>
  <si>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</si>
  <si>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</si>
  <si>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</si>
  <si>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</si>
  <si>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</si>
  <si>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</si>
  <si>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</si>
  <si>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</si>
  <si>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</si>
  <si>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</si>
  <si>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</si>
  <si>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</si>
  <si>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</si>
  <si>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</si>
  <si>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</si>
  <si>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</si>
  <si>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</si>
  <si>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</si>
  <si>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</si>
  <si>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</si>
  <si>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</si>
  <si>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</si>
  <si>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</si>
  <si>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</si>
  <si>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</si>
  <si>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</si>
  <si>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</si>
  <si>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</si>
  <si>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</si>
  <si>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</si>
  <si>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</si>
  <si>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</si>
  <si>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</si>
  <si>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</si>
  <si>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</si>
  <si>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</si>
  <si>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</si>
  <si>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</si>
  <si>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</si>
  <si>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</si>
  <si>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</si>
  <si>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</si>
  <si>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</si>
  <si>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</si>
  <si>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</si>
  <si>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</si>
  <si>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</si>
  <si>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</si>
  <si>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</si>
  <si>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</si>
  <si>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</si>
  <si>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</si>
  <si>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</si>
  <si>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</si>
  <si>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</si>
  <si>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</si>
  <si>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</si>
  <si>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</si>
  <si>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</si>
  <si>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</si>
  <si>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</si>
  <si>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</si>
  <si>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</si>
  <si>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</si>
  <si>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</si>
  <si>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</si>
  <si>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</si>
  <si>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</si>
  <si>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</si>
  <si>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</si>
  <si>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</si>
  <si>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</si>
  <si>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</si>
  <si>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</si>
  <si>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</si>
  <si>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</si>
  <si>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</si>
  <si>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</si>
  <si>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</si>
  <si>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</si>
  <si>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</si>
  <si>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</si>
  <si>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</si>
  <si>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</si>
  <si>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</si>
  <si>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</si>
  <si>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</si>
  <si>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</si>
  <si>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</si>
  <si>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</si>
  <si>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</si>
  <si>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</si>
  <si>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</si>
  <si>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</si>
  <si>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</si>
  <si>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</si>
  <si>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</si>
  <si>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</si>
  <si>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</si>
  <si>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</si>
  <si>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</si>
  <si>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</si>
  <si>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</si>
  <si>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</si>
  <si>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</si>
  <si>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</si>
  <si>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</si>
  <si>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</si>
  <si>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</si>
  <si>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</si>
  <si>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</si>
  <si>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</si>
  <si>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</si>
  <si>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</si>
  <si>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</si>
  <si>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</si>
  <si>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</si>
  <si>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</si>
  <si>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</si>
  <si>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</si>
  <si>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</si>
  <si>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</si>
  <si>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</si>
  <si>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</si>
  <si>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</si>
  <si>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</si>
  <si>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</si>
  <si>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</si>
  <si>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</si>
  <si>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</si>
  <si>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</si>
  <si>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</si>
  <si>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</si>
  <si>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</si>
  <si>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</si>
  <si>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</si>
  <si>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</si>
  <si>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</si>
  <si>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</si>
  <si>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</si>
  <si>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</si>
  <si>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</si>
  <si>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</si>
  <si>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</si>
  <si>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</si>
  <si>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</si>
  <si>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</si>
  <si>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</si>
  <si>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</si>
  <si>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</si>
  <si>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</si>
  <si>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</si>
  <si>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</si>
  <si>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</si>
  <si>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</si>
  <si>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</si>
  <si>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</si>
  <si>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</si>
  <si>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</si>
  <si>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</si>
  <si>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</si>
  <si>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</si>
  <si>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</si>
  <si>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</si>
  <si>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</si>
  <si>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</si>
  <si>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</si>
  <si>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</si>
  <si>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</si>
  <si>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</si>
  <si>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</si>
  <si>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</si>
  <si>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</si>
  <si>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</si>
  <si>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</si>
  <si>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</si>
  <si>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</si>
  <si>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</si>
  <si>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</si>
  <si>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</si>
  <si>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</si>
  <si>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</si>
  <si>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</si>
  <si>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</si>
  <si>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</si>
  <si>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</si>
  <si>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</si>
  <si>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</si>
  <si>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</si>
  <si>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</si>
  <si>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</si>
  <si>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</si>
  <si>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</si>
  <si>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</si>
  <si>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</si>
  <si>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</si>
  <si>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</si>
  <si>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</si>
  <si>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</si>
  <si>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</si>
  <si>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</si>
  <si>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</si>
  <si>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</si>
  <si>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</si>
  <si>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</si>
  <si>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</si>
  <si>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</si>
  <si>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</si>
  <si>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</si>
  <si>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</si>
  <si>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</si>
  <si>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</si>
  <si>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</si>
  <si>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</si>
  <si>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</si>
  <si>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</si>
  <si>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</si>
  <si>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</si>
  <si>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</si>
  <si>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</si>
  <si>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</si>
  <si>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</si>
  <si>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</si>
  <si>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</si>
  <si>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</si>
  <si>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</si>
  <si>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</si>
  <si>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</si>
  <si>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</si>
  <si>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</si>
  <si>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</si>
  <si>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</si>
  <si>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</si>
  <si>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</si>
  <si>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</si>
  <si>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</si>
  <si>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</si>
  <si>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</si>
  <si>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</si>
  <si>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</si>
  <si>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</si>
  <si>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</si>
  <si>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</si>
  <si>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</si>
  <si>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</si>
  <si>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</si>
  <si>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</si>
  <si>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</si>
  <si>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</si>
  <si>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</si>
  <si>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</si>
  <si>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</si>
  <si>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</si>
  <si>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</si>
  <si>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</si>
  <si>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</si>
  <si>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</si>
  <si>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</si>
  <si>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</si>
  <si>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</si>
  <si>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</si>
  <si>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</si>
  <si>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</si>
  <si>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</si>
  <si>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</si>
  <si>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</si>
  <si>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</si>
  <si>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</si>
  <si>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</si>
  <si>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</si>
  <si>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</si>
  <si>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</si>
  <si>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</si>
  <si>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</si>
  <si>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</si>
  <si>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</si>
  <si>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</si>
  <si>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</si>
  <si>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</si>
  <si>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</si>
  <si>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</si>
  <si>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</si>
  <si>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</si>
  <si>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</si>
  <si>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</si>
  <si>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</si>
  <si>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</si>
  <si>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</si>
  <si>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</si>
  <si>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</si>
  <si>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</si>
  <si>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</si>
  <si>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</si>
  <si>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</si>
  <si>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</si>
  <si>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</si>
  <si>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</si>
  <si>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</si>
  <si>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</si>
  <si>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</si>
  <si>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</si>
  <si>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</si>
  <si>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</si>
  <si>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</si>
  <si>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</si>
  <si>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</si>
  <si>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</si>
  <si>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</si>
  <si>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</si>
  <si>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</si>
  <si>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</si>
  <si>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</si>
  <si>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</si>
  <si>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</si>
  <si>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</si>
  <si>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</si>
  <si>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</si>
  <si>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</si>
  <si>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</si>
  <si>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</si>
  <si>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</si>
  <si>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</si>
  <si>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</si>
  <si>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</si>
  <si>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</si>
  <si>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</si>
  <si>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</si>
  <si>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</si>
  <si>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</si>
  <si>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</si>
  <si>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</si>
  <si>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</si>
  <si>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</si>
  <si>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</si>
  <si>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</si>
  <si>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</si>
  <si>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</si>
  <si>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</si>
  <si>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</si>
  <si>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</si>
  <si>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</si>
  <si>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</si>
  <si>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</si>
  <si>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</si>
  <si>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</si>
  <si>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</si>
  <si>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</si>
  <si>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</si>
  <si>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</si>
  <si>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</si>
  <si>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</si>
  <si>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</si>
  <si>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</si>
  <si>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</si>
  <si>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</si>
  <si>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</si>
  <si>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</si>
  <si>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</si>
  <si>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</si>
  <si>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</si>
  <si>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</si>
  <si>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</si>
  <si>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</si>
  <si>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</si>
  <si>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</si>
  <si>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</si>
  <si>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</si>
  <si>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</si>
  <si>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</si>
  <si>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</si>
  <si>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</si>
  <si>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</si>
  <si>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</si>
  <si>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</si>
  <si>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</si>
  <si>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</si>
  <si>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</si>
  <si>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</si>
  <si>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</si>
  <si>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</si>
  <si>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</si>
  <si>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</si>
  <si>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</si>
  <si>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</si>
  <si>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</si>
  <si>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</si>
  <si>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</si>
  <si>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</si>
  <si>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</si>
  <si>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</si>
  <si>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</si>
  <si>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</si>
  <si>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</si>
  <si>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</si>
  <si>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</si>
  <si>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</si>
  <si>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</si>
  <si>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</si>
  <si>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</si>
  <si>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</si>
  <si>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</si>
  <si>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</si>
  <si>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</si>
  <si>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</si>
  <si>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</si>
  <si>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</si>
  <si>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</si>
  <si>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</si>
  <si>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</si>
  <si>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</si>
  <si>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</si>
  <si>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</si>
  <si>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</si>
  <si>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</si>
  <si>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</si>
  <si>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</si>
  <si>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</si>
  <si>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</si>
  <si>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</si>
  <si>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</si>
  <si>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</si>
  <si>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</si>
  <si>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</si>
  <si>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</si>
  <si>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</si>
  <si>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</si>
  <si>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</si>
  <si>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</si>
  <si>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</si>
  <si>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</si>
  <si>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</si>
  <si>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</si>
  <si>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</si>
  <si>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</si>
  <si>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</si>
  <si>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</si>
  <si>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</si>
  <si>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</si>
  <si>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</si>
  <si>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</si>
  <si>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</si>
  <si>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</si>
  <si>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</si>
  <si>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</si>
  <si>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</si>
  <si>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</si>
  <si>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</si>
  <si>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</si>
  <si>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</si>
  <si>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</si>
  <si>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</si>
  <si>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</si>
  <si>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</si>
  <si>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</si>
  <si>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</si>
  <si>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</si>
  <si>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</si>
  <si>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</si>
  <si>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</si>
  <si>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</si>
  <si>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</si>
  <si>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</si>
  <si>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</si>
  <si>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</si>
  <si>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</si>
  <si>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</si>
  <si>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</si>
  <si>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</si>
  <si>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</si>
  <si>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</si>
  <si>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</si>
  <si>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</si>
  <si>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</si>
  <si>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</si>
  <si>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</si>
  <si>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</si>
  <si>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</si>
  <si>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</si>
  <si>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</si>
  <si>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</si>
  <si>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</si>
  <si>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</si>
  <si>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</si>
  <si>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</si>
  <si>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</si>
  <si>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</si>
  <si>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</si>
  <si>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</si>
  <si>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</si>
  <si>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</si>
  <si>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</si>
  <si>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</si>
  <si>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</si>
  <si>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</si>
  <si>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</si>
  <si>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</si>
  <si>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</si>
  <si>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</si>
  <si>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</si>
  <si>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</si>
  <si>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</si>
  <si>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</si>
  <si>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</si>
  <si>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</si>
  <si>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</si>
  <si>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</si>
  <si>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</si>
  <si>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</si>
  <si>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</si>
  <si>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</si>
  <si>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</si>
  <si>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</si>
  <si>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</si>
  <si>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</si>
  <si>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</si>
  <si>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</si>
  <si>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</si>
  <si>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</si>
  <si>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</si>
  <si>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</si>
  <si>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</si>
  <si>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</si>
  <si>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</si>
  <si>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</si>
  <si>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</si>
  <si>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</si>
  <si>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</si>
  <si>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</si>
  <si>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</si>
  <si>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</si>
  <si>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</si>
  <si>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</si>
  <si>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</si>
  <si>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</si>
  <si>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</si>
  <si>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</si>
  <si>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</si>
  <si>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</si>
  <si>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</si>
  <si>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</si>
  <si>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</si>
  <si>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</si>
  <si>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</si>
  <si>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</si>
  <si>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</si>
  <si>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</si>
  <si>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</si>
  <si>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</si>
  <si>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</si>
  <si>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</si>
  <si>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</si>
  <si>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</si>
  <si>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</si>
  <si>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</si>
  <si>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</si>
  <si>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</si>
  <si>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</si>
  <si>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</si>
  <si>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</si>
  <si>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</si>
  <si>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</si>
  <si>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</si>
  <si>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</si>
  <si>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</si>
  <si>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</si>
  <si>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</si>
  <si>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</si>
  <si>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</si>
  <si>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</si>
  <si>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</si>
  <si>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</si>
  <si>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</si>
  <si>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</si>
  <si>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</si>
  <si>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</si>
  <si>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</si>
  <si>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</si>
  <si>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</si>
  <si>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</si>
  <si>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</si>
  <si>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</si>
  <si>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</si>
  <si>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</si>
  <si>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</si>
  <si>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</si>
  <si>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</si>
  <si>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</si>
  <si>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</si>
  <si>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</si>
  <si>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</si>
  <si>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</si>
  <si>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</si>
  <si>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</si>
  <si>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</si>
  <si>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</si>
  <si>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</si>
  <si>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</si>
  <si>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</si>
  <si>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</si>
  <si>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</si>
  <si>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</si>
  <si>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</si>
  <si>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</si>
  <si>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</si>
  <si>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</si>
  <si>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</si>
  <si>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</si>
  <si>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</si>
  <si>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</si>
  <si>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</si>
  <si>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</si>
  <si>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</si>
  <si>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</si>
  <si>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</si>
  <si>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</si>
  <si>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</si>
  <si>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</si>
  <si>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</si>
  <si>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</si>
  <si>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</si>
  <si>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</si>
  <si>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</si>
  <si>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</si>
  <si>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</si>
  <si>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</si>
  <si>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</si>
  <si>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</si>
  <si>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</si>
  <si>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</si>
  <si>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</si>
  <si>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</si>
  <si>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</si>
  <si>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</si>
  <si>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</si>
  <si>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</si>
  <si>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</si>
  <si>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</si>
  <si>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</si>
  <si>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</si>
  <si>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</si>
  <si>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</si>
  <si>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</si>
  <si>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</si>
  <si>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</si>
  <si>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</si>
  <si>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</si>
  <si>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</si>
  <si>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</si>
  <si>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</si>
  <si>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</si>
  <si>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</si>
  <si>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</si>
  <si>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</si>
  <si>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</si>
  <si>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</si>
  <si>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</si>
  <si>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</si>
  <si>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</si>
  <si>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</si>
  <si>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</si>
  <si>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</si>
  <si>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</si>
  <si>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</si>
  <si>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</si>
  <si>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</si>
  <si>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</si>
  <si>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</si>
  <si>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</si>
  <si>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</si>
  <si>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</si>
  <si>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</si>
  <si>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</si>
  <si>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</si>
  <si>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</si>
  <si>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</si>
  <si>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</si>
  <si>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</si>
  <si>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</si>
  <si>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</si>
  <si>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</si>
  <si>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</si>
  <si>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</si>
  <si>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</si>
  <si>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</si>
  <si>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</si>
  <si>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</si>
  <si>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</si>
  <si>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</si>
  <si>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</si>
  <si>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</si>
  <si>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</si>
  <si>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</si>
  <si>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</si>
  <si>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</si>
  <si>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</si>
  <si>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</si>
  <si>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</si>
  <si>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</si>
  <si>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</si>
  <si>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</si>
  <si>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</si>
  <si>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</si>
  <si>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</si>
  <si>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</si>
  <si>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</si>
  <si>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</si>
  <si>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</si>
  <si>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</si>
  <si>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</si>
  <si>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</si>
  <si>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</si>
  <si>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</si>
  <si>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</si>
  <si>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</si>
  <si>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</si>
  <si>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</si>
  <si>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</si>
  <si>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</si>
  <si>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</si>
  <si>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</si>
  <si>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</si>
  <si>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</si>
  <si>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</si>
  <si>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</si>
  <si>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</si>
  <si>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</si>
  <si>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</si>
  <si>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</si>
  <si>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</si>
  <si>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</si>
  <si>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</si>
  <si>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</si>
  <si>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</si>
  <si>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</si>
  <si>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</si>
  <si>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</si>
  <si>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</si>
  <si>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</si>
  <si>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</si>
  <si>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</si>
  <si>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</si>
  <si>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</si>
  <si>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</si>
  <si>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</si>
  <si>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</si>
  <si>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</si>
  <si>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</si>
  <si>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</si>
  <si>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</si>
  <si>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</si>
  <si>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</si>
  <si>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</si>
  <si>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</si>
  <si>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</si>
  <si>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</si>
  <si>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</si>
  <si>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</si>
  <si>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</si>
  <si>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</si>
  <si>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</si>
  <si>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</si>
  <si>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</si>
  <si>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</si>
  <si>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</si>
  <si>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</si>
  <si>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</si>
  <si>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</si>
  <si>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</si>
  <si>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</si>
  <si>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</si>
  <si>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</si>
  <si>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</si>
  <si>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</si>
  <si>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</si>
  <si>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</si>
  <si>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</si>
  <si>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</si>
  <si>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</si>
  <si>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</si>
  <si>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</si>
  <si>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</si>
  <si>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</si>
  <si>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</si>
  <si>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</si>
  <si>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</si>
  <si>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</si>
  <si>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</si>
  <si>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</si>
  <si>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</si>
  <si>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</si>
  <si>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</si>
  <si>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</si>
  <si>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</si>
  <si>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</si>
  <si>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</si>
  <si>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</si>
  <si>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</si>
  <si>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</si>
  <si>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</si>
  <si>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</si>
  <si>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</si>
  <si>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</si>
  <si>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</si>
  <si>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</si>
  <si>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</si>
  <si>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</si>
  <si>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</si>
  <si>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</si>
  <si>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</si>
  <si>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</si>
  <si>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</si>
  <si>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</si>
  <si>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</si>
  <si>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</si>
  <si>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</si>
  <si>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</si>
  <si>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</si>
  <si>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</si>
  <si>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</si>
  <si>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</si>
  <si>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</si>
  <si>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</si>
  <si>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</si>
  <si>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</si>
  <si>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</si>
  <si>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</si>
  <si>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</si>
  <si>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</si>
  <si>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</si>
  <si>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</si>
  <si>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</si>
  <si>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</si>
  <si>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</si>
  <si>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</si>
  <si>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</si>
  <si>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</si>
  <si>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</si>
  <si>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</si>
  <si>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</si>
  <si>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</si>
  <si>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</si>
  <si>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</si>
  <si>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</si>
  <si>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</si>
  <si>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</si>
  <si>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</si>
  <si>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</si>
  <si>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</si>
  <si>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</si>
  <si>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</si>
  <si>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</si>
  <si>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</si>
  <si>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</si>
  <si>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</si>
  <si>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</si>
  <si>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</si>
  <si>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</si>
  <si>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</si>
  <si>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</si>
  <si>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</si>
  <si>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</si>
  <si>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</si>
  <si>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</si>
  <si>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</si>
  <si>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</si>
  <si>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</si>
  <si>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</si>
  <si>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</si>
  <si>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</si>
  <si>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</si>
  <si>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</si>
  <si>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</si>
  <si>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</si>
  <si>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</si>
  <si>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</si>
  <si>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</si>
  <si>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</si>
  <si>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</si>
  <si>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</si>
  <si>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</si>
  <si>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</si>
  <si>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</si>
  <si>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</si>
  <si>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</si>
  <si>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</si>
  <si>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</si>
  <si>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</si>
  <si>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</si>
  <si>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</si>
  <si>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</si>
  <si>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</si>
  <si>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</si>
  <si>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</si>
  <si>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</si>
  <si>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</si>
  <si>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</si>
  <si>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</si>
  <si>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</si>
  <si>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</si>
  <si>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</si>
  <si>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</si>
  <si>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</si>
  <si>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</si>
  <si>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</si>
  <si>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</si>
  <si>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</si>
  <si>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</si>
  <si>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</si>
  <si>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</si>
  <si>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</si>
  <si>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</si>
  <si>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</si>
  <si>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</si>
  <si>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</si>
  <si>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</si>
  <si>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</si>
  <si>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</si>
  <si>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</si>
  <si>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</si>
  <si>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</si>
  <si>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</si>
  <si>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</si>
  <si>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</si>
  <si>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</si>
  <si>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</si>
  <si>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</si>
  <si>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</si>
  <si>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</si>
  <si>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</si>
  <si>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</si>
  <si>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</si>
  <si>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</si>
  <si>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</si>
  <si>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</si>
  <si>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</si>
  <si>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</si>
  <si>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</si>
  <si>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</si>
  <si>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</si>
  <si>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</si>
  <si>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</si>
  <si>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</si>
  <si>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</si>
  <si>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</si>
  <si>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</si>
  <si>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</si>
  <si>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</si>
  <si>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</si>
  <si>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</si>
  <si>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</si>
  <si>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</si>
  <si>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</si>
  <si>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</si>
  <si>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</si>
  <si>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</si>
  <si>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</si>
  <si>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</si>
  <si>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</si>
  <si>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</si>
  <si>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</si>
  <si>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</si>
  <si>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</si>
  <si>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</si>
  <si>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</si>
  <si>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</si>
  <si>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</si>
  <si>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</si>
  <si>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</si>
  <si>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</si>
  <si>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</si>
  <si>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</si>
  <si>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</si>
  <si>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</si>
  <si>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</si>
  <si>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</si>
  <si>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</si>
  <si>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</si>
  <si>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</si>
  <si>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</si>
  <si>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</si>
  <si>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</si>
  <si>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</si>
  <si>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</si>
  <si>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</si>
  <si>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</si>
  <si>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</si>
  <si>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</si>
  <si>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</si>
  <si>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</si>
  <si>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</si>
  <si>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</si>
  <si>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</si>
  <si>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</si>
  <si>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</si>
  <si>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</si>
  <si>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</si>
  <si>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</si>
  <si>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</si>
  <si>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</si>
  <si>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</si>
  <si>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</si>
  <si>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</si>
  <si>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</si>
  <si>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</si>
  <si>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</si>
  <si>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</si>
  <si>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</si>
  <si>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</si>
  <si>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</si>
  <si>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</si>
  <si>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</si>
  <si>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</si>
  <si>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</si>
  <si>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</si>
  <si>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</si>
  <si>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</si>
  <si>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</si>
  <si>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</si>
  <si>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</si>
  <si>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</si>
  <si>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</si>
  <si>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</si>
  <si>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</si>
  <si>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</si>
  <si>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</si>
  <si>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</si>
  <si>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</si>
  <si>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</si>
  <si>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</si>
  <si>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</si>
  <si>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</si>
  <si>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</si>
  <si>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</si>
  <si>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</si>
  <si>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</si>
  <si>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</si>
  <si>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</si>
  <si>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</si>
  <si>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</si>
  <si>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</si>
  <si>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</si>
  <si>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</si>
  <si>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</si>
  <si>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</si>
  <si>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</si>
  <si>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</si>
  <si>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</si>
  <si>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</si>
  <si>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</si>
  <si>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</si>
  <si>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</si>
  <si>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</si>
  <si>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</si>
  <si>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</si>
  <si>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</si>
  <si>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</si>
  <si>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</si>
  <si>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</si>
  <si>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</si>
  <si>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</si>
  <si>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</si>
  <si>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</si>
  <si>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</si>
  <si>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</si>
  <si>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</si>
  <si>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</si>
  <si>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</si>
  <si>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</si>
  <si>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</si>
  <si>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</si>
  <si>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</si>
  <si>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</si>
  <si>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</si>
  <si>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</si>
  <si>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</si>
  <si>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</si>
  <si>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</si>
  <si>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</si>
  <si>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</si>
  <si>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</si>
  <si>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</si>
  <si>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</si>
  <si>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</si>
  <si>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</si>
  <si>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</si>
  <si>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</si>
  <si>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</si>
  <si>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</si>
  <si>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</si>
  <si>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</si>
  <si>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</si>
  <si>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</si>
  <si>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</si>
  <si>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</si>
  <si>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</si>
  <si>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</si>
  <si>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</si>
  <si>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</si>
  <si>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</si>
  <si>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</si>
  <si>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</si>
  <si>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</si>
  <si>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</si>
  <si>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</si>
  <si>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</si>
  <si>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</si>
  <si>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</si>
  <si>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</si>
  <si>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</si>
  <si>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</si>
  <si>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</si>
  <si>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</si>
  <si>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</si>
  <si>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</si>
  <si>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</si>
  <si>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</si>
  <si>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</si>
  <si>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</si>
  <si>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</si>
  <si>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</si>
  <si>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</si>
  <si>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</si>
  <si>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</si>
  <si>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</si>
  <si>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</si>
  <si>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</si>
  <si>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</si>
  <si>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</si>
  <si>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</si>
  <si>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</si>
  <si>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</si>
  <si>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</si>
  <si>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</si>
  <si>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</si>
  <si>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</si>
  <si>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</si>
  <si>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</si>
  <si>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</si>
  <si>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</si>
  <si>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</si>
  <si>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</si>
  <si>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</si>
  <si>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</si>
  <si>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</si>
  <si>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</si>
  <si>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</si>
  <si>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</si>
  <si>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</si>
  <si>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</si>
  <si>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</si>
  <si>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</si>
  <si>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</si>
  <si>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</si>
  <si>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</si>
  <si>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</si>
  <si>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</si>
  <si>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</si>
  <si>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</si>
  <si>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</si>
  <si>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</si>
  <si>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</si>
  <si>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</si>
  <si>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</si>
  <si>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</si>
  <si>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</si>
  <si>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</si>
  <si>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</si>
  <si>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</si>
  <si>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</si>
  <si>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</si>
  <si>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</si>
  <si>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</si>
  <si>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</si>
  <si>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</si>
  <si>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</si>
  <si>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</si>
  <si>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</si>
  <si>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</si>
  <si>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</si>
  <si>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</si>
  <si>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</si>
  <si>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</si>
  <si>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</si>
  <si>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</si>
  <si>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</si>
  <si>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</si>
  <si>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</si>
  <si>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</si>
  <si>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</si>
  <si>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</si>
  <si>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</si>
  <si>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</si>
  <si>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</si>
  <si>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</si>
  <si>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</si>
  <si>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</si>
  <si>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</si>
  <si>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</si>
  <si>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</si>
  <si>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</si>
  <si>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</si>
  <si>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</si>
  <si>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</si>
  <si>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</si>
  <si>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</si>
  <si>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</si>
  <si>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</si>
  <si>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</si>
  <si>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</si>
  <si>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</si>
  <si>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</si>
  <si>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</si>
  <si>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</si>
  <si>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</si>
  <si>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</si>
  <si>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</si>
  <si>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</si>
  <si>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</si>
  <si>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</si>
  <si>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</si>
  <si>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</si>
  <si>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</si>
  <si>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</si>
  <si>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</si>
  <si>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</si>
  <si>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</si>
  <si>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</si>
  <si>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</si>
  <si>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</si>
  <si>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</si>
  <si>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</si>
  <si>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</si>
  <si>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</si>
  <si>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</si>
  <si>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</si>
  <si>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</si>
  <si>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</si>
  <si>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</si>
  <si>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</si>
  <si>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</si>
  <si>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</si>
  <si>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</si>
  <si>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</si>
  <si>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</si>
  <si>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</si>
  <si>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</si>
  <si>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</si>
  <si>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</si>
  <si>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</si>
  <si>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</si>
  <si>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</si>
  <si>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</si>
  <si>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</si>
  <si>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</si>
  <si>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</si>
  <si>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</si>
  <si>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</si>
  <si>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</si>
  <si>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</si>
  <si>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</si>
  <si>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</si>
  <si>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</si>
  <si>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</si>
  <si>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</si>
  <si>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</si>
  <si>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</si>
  <si>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</si>
  <si>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</si>
  <si>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</si>
  <si>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</si>
  <si>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</si>
  <si>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</si>
  <si>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</si>
  <si>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</si>
  <si>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</si>
  <si>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</si>
  <si>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</si>
  <si>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</si>
  <si>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</si>
  <si>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</si>
  <si>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</si>
  <si>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</si>
  <si>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</si>
  <si>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</si>
  <si>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</si>
  <si>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</si>
  <si>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</si>
  <si>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</si>
  <si>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</si>
  <si>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</si>
  <si>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</si>
  <si>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</si>
  <si>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</si>
  <si>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</si>
  <si>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</si>
  <si>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</si>
  <si>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</si>
  <si>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</si>
  <si>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</si>
  <si>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</si>
  <si>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</si>
  <si>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</si>
  <si>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</si>
  <si>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</si>
  <si>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</si>
  <si>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</si>
  <si>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</si>
  <si>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</si>
  <si>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</si>
  <si>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</si>
  <si>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</si>
  <si>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</si>
  <si>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</si>
  <si>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</si>
  <si>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</si>
  <si>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</si>
  <si>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</si>
  <si>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</si>
  <si>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</si>
  <si>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</si>
  <si>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</si>
  <si>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</si>
  <si>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</si>
  <si>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</si>
  <si>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</si>
  <si>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</si>
  <si>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</si>
  <si>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</si>
  <si>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</si>
  <si>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</si>
  <si>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</si>
  <si>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</si>
  <si>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</si>
  <si>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</si>
  <si>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</si>
  <si>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</si>
  <si>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</si>
  <si>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</si>
  <si>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</si>
  <si>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</si>
  <si>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</si>
  <si>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</si>
  <si>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</si>
  <si>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</si>
  <si>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</si>
  <si>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</si>
  <si>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</si>
  <si>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</si>
  <si>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</si>
  <si>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</si>
  <si>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</si>
  <si>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</si>
  <si>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</si>
  <si>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</si>
  <si>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</si>
  <si>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</si>
  <si>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</si>
  <si>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</si>
  <si>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</si>
  <si>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</si>
  <si>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</si>
  <si>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</si>
  <si>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</si>
  <si>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</si>
  <si>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</si>
  <si>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</si>
  <si>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</si>
  <si>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</si>
  <si>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</si>
  <si>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</si>
  <si>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</si>
  <si>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</si>
  <si>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</si>
  <si>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</si>
  <si>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</si>
  <si>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</si>
  <si>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</si>
  <si>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</si>
  <si>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</si>
  <si>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</si>
  <si>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</si>
  <si>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</si>
  <si>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</si>
  <si>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</si>
  <si>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</si>
  <si>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</si>
  <si>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</si>
  <si>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</si>
  <si>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</si>
  <si>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</si>
  <si>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</si>
  <si>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</si>
  <si>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</si>
  <si>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</si>
  <si>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</si>
  <si>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</si>
  <si>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</si>
  <si>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</si>
  <si>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</si>
  <si>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</si>
  <si>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</si>
  <si>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</si>
  <si>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</si>
  <si>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</si>
  <si>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</si>
  <si>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</si>
  <si>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</si>
  <si>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</si>
  <si>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</si>
  <si>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</si>
  <si>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</si>
  <si>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</si>
  <si>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</si>
  <si>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</si>
  <si>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</si>
  <si>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</si>
  <si>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</si>
  <si>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</si>
  <si>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</si>
  <si>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</si>
  <si>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</si>
  <si>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</si>
  <si>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</si>
  <si>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</si>
  <si>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</si>
  <si>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</si>
  <si>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</si>
  <si>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</si>
  <si>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</si>
  <si>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</si>
  <si>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</si>
  <si>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</si>
  <si>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</si>
  <si>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</si>
  <si>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</si>
  <si>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</si>
  <si>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</si>
  <si>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</si>
  <si>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</si>
  <si>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</si>
  <si>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</si>
  <si>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</si>
  <si>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</si>
  <si>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</si>
  <si>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</si>
  <si>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</si>
  <si>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</si>
  <si>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</si>
  <si>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</si>
  <si>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</si>
  <si>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</si>
  <si>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</si>
  <si>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</si>
  <si>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</si>
  <si>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</si>
  <si>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</si>
  <si>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</si>
  <si>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</si>
  <si>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</si>
  <si>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</si>
  <si>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</si>
  <si>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</si>
  <si>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</si>
  <si>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</si>
  <si>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</si>
  <si>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</si>
  <si>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</si>
  <si>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</si>
  <si>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</si>
  <si>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</si>
  <si>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</si>
  <si>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</si>
  <si>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</si>
  <si>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</si>
  <si>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</si>
  <si>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</si>
  <si>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</si>
  <si>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</si>
  <si>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</si>
  <si>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</si>
  <si>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</si>
  <si>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</si>
  <si>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</si>
  <si>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</si>
  <si>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</si>
  <si>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</si>
  <si>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</si>
  <si>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</si>
  <si>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</si>
  <si>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</si>
  <si>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</si>
  <si>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</si>
  <si>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</si>
  <si>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</si>
  <si>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</si>
  <si>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</si>
  <si>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</si>
  <si>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</si>
  <si>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</si>
  <si>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</si>
  <si>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</si>
  <si>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</si>
  <si>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</si>
  <si>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</si>
  <si>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</si>
  <si>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</si>
  <si>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</si>
  <si>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</si>
  <si>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</si>
  <si>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</si>
  <si>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</si>
  <si>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</si>
  <si>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</si>
  <si>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</si>
  <si>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</si>
  <si>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</si>
  <si>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</si>
  <si>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</si>
  <si>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</si>
  <si>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</si>
  <si>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</si>
  <si>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</si>
  <si>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</si>
  <si>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</si>
  <si>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</si>
  <si>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</si>
  <si>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</si>
  <si>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</si>
  <si>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</si>
  <si>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</si>
  <si>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</si>
  <si>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</si>
  <si>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</si>
  <si>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</si>
  <si>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</si>
  <si>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</si>
  <si>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</si>
  <si>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</si>
  <si>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</si>
  <si>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</si>
  <si>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</si>
  <si>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</si>
  <si>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</si>
  <si>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</si>
  <si>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</si>
  <si>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</si>
  <si>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</si>
  <si>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</si>
  <si>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</si>
  <si>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</si>
  <si>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</si>
  <si>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</si>
  <si>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</si>
  <si>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</si>
  <si>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</si>
  <si>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</si>
  <si>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</si>
  <si>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</si>
  <si>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</si>
  <si>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</si>
  <si>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</si>
  <si>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</si>
  <si>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</si>
  <si>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</si>
  <si>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</si>
  <si>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</si>
  <si>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</si>
  <si>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</si>
  <si>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</si>
  <si>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</si>
  <si>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</si>
  <si>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</si>
  <si>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</si>
  <si>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</si>
  <si>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</si>
  <si>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</si>
  <si>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</si>
  <si>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</si>
  <si>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</si>
  <si>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</si>
  <si>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</si>
  <si>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</si>
  <si>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</si>
  <si>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</si>
  <si>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</si>
  <si>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</si>
  <si>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</si>
  <si>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</si>
  <si>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</si>
  <si>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</si>
  <si>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</si>
  <si>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</si>
  <si>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</si>
  <si>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</si>
  <si>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</si>
  <si>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</si>
  <si>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</si>
  <si>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</si>
  <si>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</si>
  <si>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</si>
  <si>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</si>
  <si>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</si>
  <si>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</si>
  <si>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</si>
  <si>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</si>
  <si>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</si>
  <si>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</si>
  <si>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</si>
  <si>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</si>
  <si>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</si>
  <si>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</si>
  <si>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</si>
  <si>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</si>
  <si>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</si>
  <si>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</si>
  <si>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</si>
  <si>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</si>
  <si>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</si>
  <si>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</si>
  <si>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</si>
  <si>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</si>
  <si>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</si>
  <si>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</si>
  <si>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</si>
  <si>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</si>
  <si>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</si>
  <si>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</si>
  <si>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</si>
  <si>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</si>
  <si>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</si>
  <si>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</si>
  <si>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</si>
  <si>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</si>
  <si>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</si>
  <si>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</si>
  <si>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</si>
  <si>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</si>
  <si>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</si>
  <si>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</si>
  <si>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</si>
  <si>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</si>
  <si>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</si>
  <si>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</si>
  <si>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</si>
  <si>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</si>
  <si>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</si>
  <si>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</si>
  <si>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</si>
  <si>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</si>
  <si>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</si>
  <si>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</si>
  <si>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</si>
  <si>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</si>
  <si>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</si>
  <si>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</si>
  <si>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</si>
  <si>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</si>
  <si>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</si>
  <si>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</si>
  <si>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</si>
  <si>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</si>
  <si>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</si>
  <si>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</si>
  <si>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</si>
  <si>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</si>
  <si>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</si>
  <si>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</si>
  <si>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</si>
  <si>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</si>
  <si>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</si>
  <si>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</si>
  <si>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</si>
  <si>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</si>
  <si>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</si>
  <si>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</si>
  <si>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</si>
  <si>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</si>
  <si>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</si>
  <si>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</si>
  <si>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</si>
  <si>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</si>
  <si>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</si>
  <si>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</si>
  <si>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</si>
  <si>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</si>
  <si>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</si>
  <si>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</si>
  <si>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</si>
  <si>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</si>
  <si>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</si>
  <si>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</si>
  <si>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</si>
  <si>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</si>
  <si>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</si>
  <si>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</si>
  <si>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</si>
  <si>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</si>
  <si>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</si>
  <si>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</si>
  <si>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</si>
  <si>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</si>
  <si>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</si>
  <si>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</si>
  <si>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</si>
  <si>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</si>
  <si>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</si>
  <si>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</si>
  <si>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</si>
  <si>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</si>
  <si>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</si>
  <si>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</si>
  <si>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</si>
  <si>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</si>
  <si>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</si>
  <si>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</si>
  <si>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</si>
  <si>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</si>
  <si>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</si>
  <si>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</si>
  <si>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</si>
  <si>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</si>
  <si>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</si>
  <si>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</si>
  <si>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</si>
  <si>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</si>
  <si>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</si>
  <si>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</si>
  <si>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</si>
  <si>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</si>
  <si>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</si>
  <si>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</si>
  <si>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</si>
  <si>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</si>
  <si>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</si>
  <si>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</si>
  <si>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</si>
  <si>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</si>
  <si>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</si>
  <si>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</si>
  <si>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</si>
  <si>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</si>
  <si>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</si>
  <si>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</si>
  <si>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</si>
  <si>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</si>
  <si>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</si>
  <si>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</si>
  <si>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</si>
  <si>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</si>
  <si>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</si>
  <si>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</si>
  <si>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</si>
  <si>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</si>
  <si>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</si>
  <si>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</si>
  <si>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</si>
  <si>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</si>
  <si>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</si>
  <si>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</si>
  <si>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</si>
  <si>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</si>
  <si>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</si>
  <si>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</si>
  <si>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</si>
  <si>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</si>
  <si>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</si>
  <si>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</si>
  <si>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</si>
  <si>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</si>
  <si>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</si>
  <si>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</si>
  <si>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</si>
  <si>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</si>
  <si>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</si>
  <si>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</si>
  <si>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</si>
  <si>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</si>
  <si>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</si>
  <si>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</si>
  <si>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</si>
  <si>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</si>
  <si>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</si>
  <si>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</si>
  <si>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</si>
  <si>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</si>
  <si>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</si>
  <si>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</si>
  <si>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</si>
  <si>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</si>
  <si>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</si>
  <si>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</si>
  <si>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</si>
  <si>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</si>
  <si>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</si>
  <si>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</si>
  <si>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</si>
  <si>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</si>
  <si>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</si>
  <si>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</si>
  <si>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</si>
  <si>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</si>
  <si>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</si>
  <si>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</si>
  <si>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</si>
  <si>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</si>
  <si>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</si>
  <si>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</si>
  <si>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</si>
  <si>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</si>
  <si>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</si>
  <si>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</si>
  <si>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</si>
  <si>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</si>
  <si>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</si>
  <si>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</si>
  <si>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</si>
  <si>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</si>
  <si>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</si>
  <si>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</si>
  <si>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</si>
  <si>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</si>
  <si>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</si>
  <si>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</si>
  <si>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</si>
  <si>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</si>
  <si>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</si>
  <si>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</si>
  <si>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</si>
  <si>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</si>
  <si>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</si>
  <si>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</si>
  <si>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</si>
  <si>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</si>
  <si>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</si>
  <si>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</si>
  <si>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</si>
  <si>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</si>
  <si>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</si>
  <si>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</si>
  <si>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</si>
  <si>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</si>
  <si>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</si>
  <si>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</si>
  <si>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</si>
  <si>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</si>
  <si>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</si>
  <si>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</si>
  <si>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</si>
  <si>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</si>
  <si>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</si>
  <si>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</si>
  <si>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</si>
  <si>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</si>
  <si>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</si>
  <si>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</si>
  <si>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</si>
  <si>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</si>
  <si>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</si>
  <si>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</si>
  <si>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</si>
  <si>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</si>
  <si>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</si>
  <si>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</si>
  <si>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</si>
  <si>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</si>
  <si>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</si>
  <si>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</si>
  <si>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</si>
  <si>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</si>
  <si>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</si>
  <si>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</si>
  <si>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</si>
  <si>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</si>
  <si>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</si>
  <si>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</si>
  <si>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</si>
  <si>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</si>
  <si>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</si>
  <si>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</si>
  <si>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</si>
  <si>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</si>
  <si>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</si>
  <si>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</si>
  <si>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</si>
  <si>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</si>
  <si>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</si>
  <si>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</si>
  <si>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</si>
  <si>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</si>
  <si>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</si>
  <si>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</si>
  <si>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</si>
  <si>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</si>
  <si>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</si>
  <si>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</si>
  <si>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</si>
  <si>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</si>
  <si>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</si>
  <si>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</si>
  <si>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</si>
  <si>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</si>
  <si>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</si>
  <si>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</si>
  <si>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</si>
  <si>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</si>
  <si>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</si>
  <si>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</si>
  <si>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</si>
  <si>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</si>
  <si>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</si>
  <si>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</si>
  <si>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</si>
  <si>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</si>
  <si>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</si>
  <si>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</si>
  <si>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</si>
  <si>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</si>
  <si>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</si>
  <si>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</si>
  <si>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</si>
  <si>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</si>
  <si>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</si>
  <si>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</si>
  <si>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</si>
  <si>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</si>
  <si>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</si>
  <si>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</si>
  <si>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</si>
  <si>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</si>
  <si>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</si>
  <si>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</si>
  <si>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</si>
  <si>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</si>
  <si>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</si>
  <si>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</si>
  <si>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</si>
  <si>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</si>
  <si>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</si>
  <si>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</si>
  <si>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</si>
  <si>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</si>
  <si>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</si>
  <si>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</si>
  <si>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</si>
  <si>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</si>
  <si>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</si>
  <si>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</si>
  <si>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</si>
  <si>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</si>
  <si>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</si>
  <si>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</si>
  <si>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</si>
  <si>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</si>
  <si>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</si>
  <si>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</si>
  <si>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</si>
  <si>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</si>
  <si>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</si>
  <si>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</si>
  <si>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</si>
  <si>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</si>
  <si>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</si>
  <si>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</si>
  <si>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</si>
  <si>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</si>
  <si>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</si>
  <si>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</si>
  <si>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</si>
  <si>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</si>
  <si>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</si>
  <si>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</si>
  <si>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</si>
  <si>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</si>
  <si>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</si>
  <si>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</si>
  <si>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</si>
  <si>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</si>
  <si>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</si>
  <si>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</si>
  <si>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</si>
  <si>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</si>
  <si>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</si>
  <si>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</si>
  <si>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</si>
  <si>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</si>
  <si>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</si>
  <si>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</si>
  <si>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</si>
  <si>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</si>
  <si>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</si>
  <si>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</si>
  <si>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</si>
  <si>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</si>
  <si>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</si>
  <si>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</si>
  <si>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</si>
  <si>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</si>
  <si>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</si>
  <si>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</si>
  <si>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</si>
  <si>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</si>
  <si>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</si>
  <si>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</si>
  <si>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</si>
  <si>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</si>
  <si>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</si>
  <si>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</si>
  <si>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</si>
  <si>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</si>
  <si>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</si>
  <si>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</si>
  <si>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</si>
  <si>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</si>
  <si>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</si>
  <si>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</si>
  <si>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</si>
  <si>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</si>
  <si>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</si>
  <si>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</si>
  <si>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</si>
  <si>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</si>
  <si>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</si>
  <si>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</si>
  <si>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</si>
  <si>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</si>
  <si>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</si>
  <si>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</si>
  <si>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</si>
  <si>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</si>
  <si>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</si>
  <si>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</si>
  <si>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</si>
  <si>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</si>
  <si>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</si>
  <si>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</si>
  <si>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</si>
  <si>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</si>
  <si>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</si>
  <si>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</si>
  <si>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</si>
  <si>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</si>
  <si>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</si>
  <si>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</si>
  <si>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</si>
  <si>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</si>
  <si>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</si>
  <si>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</si>
  <si>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</si>
  <si>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</si>
  <si>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</si>
  <si>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</si>
  <si>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</si>
  <si>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</si>
  <si>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</si>
  <si>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</si>
  <si>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</si>
  <si>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</si>
  <si>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</si>
  <si>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</si>
  <si>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</si>
  <si>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</si>
  <si>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</si>
  <si>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</si>
  <si>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</si>
  <si>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</si>
  <si>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</si>
  <si>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</si>
  <si>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</si>
  <si>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</si>
  <si>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</si>
  <si>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</si>
  <si>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</si>
  <si>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</si>
  <si>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</si>
  <si>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</si>
  <si>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</si>
  <si>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</si>
  <si>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</si>
  <si>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</si>
  <si>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</si>
  <si>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</si>
  <si>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</si>
  <si>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</si>
  <si>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</si>
  <si>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</si>
  <si>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</si>
  <si>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</si>
  <si>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</si>
  <si>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</si>
  <si>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</si>
  <si>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</si>
  <si>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</si>
  <si>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</si>
  <si>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</si>
  <si>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</si>
  <si>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</si>
  <si>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</si>
  <si>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</si>
  <si>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</si>
  <si>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</si>
  <si>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</si>
  <si>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</si>
  <si>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</si>
  <si>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</si>
  <si>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</si>
  <si>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</si>
  <si>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</si>
  <si>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</si>
  <si>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</si>
  <si>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</si>
  <si>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</si>
  <si>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</si>
  <si>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</si>
  <si>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</si>
  <si>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</si>
  <si>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</si>
  <si>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</si>
  <si>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</si>
  <si>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</si>
  <si>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</si>
  <si>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</si>
  <si>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</si>
  <si>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</si>
  <si>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</si>
  <si>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</si>
  <si>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</si>
  <si>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</si>
  <si>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</si>
  <si>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</si>
  <si>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</si>
  <si>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</si>
  <si>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</si>
  <si>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</si>
  <si>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</si>
  <si>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</si>
  <si>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</si>
  <si>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</si>
  <si>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</si>
  <si>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</si>
  <si>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</si>
  <si>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</si>
  <si>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</si>
  <si>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</si>
  <si>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</si>
  <si>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</si>
  <si>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</si>
  <si>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</si>
  <si>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</si>
  <si>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</si>
  <si>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</si>
  <si>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</si>
  <si>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</si>
  <si>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</si>
  <si>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</si>
  <si>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</si>
  <si>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</si>
  <si>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</si>
  <si>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</si>
  <si>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</si>
  <si>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</si>
  <si>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</si>
  <si>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</si>
  <si>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</si>
  <si>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</si>
  <si>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</si>
  <si>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</si>
  <si>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</si>
  <si>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</si>
  <si>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</si>
  <si>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</si>
  <si>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</si>
  <si>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</si>
  <si>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</si>
  <si>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</si>
  <si>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</si>
  <si>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</si>
  <si>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</si>
  <si>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</si>
  <si>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</si>
  <si>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</si>
  <si>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</si>
  <si>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</si>
  <si>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</si>
  <si>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</si>
  <si>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</si>
  <si>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</si>
  <si>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</si>
  <si>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</si>
  <si>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</si>
  <si>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</si>
  <si>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</si>
  <si>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</si>
  <si>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</si>
  <si>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</si>
  <si>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</si>
  <si>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</si>
  <si>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</si>
  <si>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</si>
  <si>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</si>
  <si>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</si>
  <si>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</si>
  <si>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</si>
  <si>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</si>
  <si>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</si>
  <si>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</si>
  <si>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</si>
  <si>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</si>
  <si>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</si>
  <si>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</si>
  <si>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</si>
  <si>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</si>
  <si>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</si>
  <si>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</si>
  <si>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</si>
  <si>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</si>
  <si>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</si>
  <si>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</si>
  <si>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</si>
  <si>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</si>
  <si>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</si>
  <si>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</si>
  <si>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</si>
  <si>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</si>
  <si>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</si>
  <si>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</si>
  <si>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</si>
  <si>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</si>
  <si>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</si>
  <si>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</si>
  <si>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</si>
  <si>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</si>
  <si>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</si>
  <si>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</si>
  <si>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</si>
  <si>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</si>
  <si>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</si>
  <si>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</si>
  <si>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</si>
  <si>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</si>
  <si>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</si>
  <si>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</si>
  <si>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</si>
  <si>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</si>
  <si>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</si>
  <si>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</si>
  <si>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</si>
  <si>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</si>
  <si>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</si>
  <si>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</si>
  <si>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</si>
  <si>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</si>
  <si>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</si>
  <si>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</si>
  <si>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</si>
  <si>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</si>
  <si>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</si>
  <si>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</si>
  <si>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</si>
  <si>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</si>
  <si>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</si>
  <si>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</si>
  <si>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</si>
  <si>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</si>
  <si>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</si>
  <si>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</si>
  <si>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</si>
  <si>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</si>
  <si>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</si>
  <si>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</si>
  <si>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</si>
  <si>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</si>
  <si>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</si>
  <si>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</si>
  <si>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</si>
  <si>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</si>
  <si>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</si>
  <si>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</si>
  <si>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</si>
  <si>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</si>
  <si>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</si>
  <si>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</si>
  <si>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</si>
  <si>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</si>
  <si>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</si>
  <si>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</si>
  <si>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</si>
  <si>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</si>
  <si>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</si>
  <si>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</si>
  <si>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</si>
  <si>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</si>
  <si>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</si>
  <si>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</si>
  <si>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</si>
  <si>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</si>
  <si>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</si>
  <si>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</si>
  <si>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</si>
  <si>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</si>
  <si>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</si>
  <si>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</si>
  <si>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</si>
  <si>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</si>
  <si>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</si>
  <si>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</si>
  <si>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</si>
  <si>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</si>
  <si>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</si>
  <si>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</si>
  <si>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</si>
  <si>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</si>
  <si>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</si>
  <si>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</si>
  <si>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</si>
  <si>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</si>
  <si>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</si>
  <si>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</si>
  <si>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</si>
  <si>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</si>
  <si>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</si>
  <si>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</si>
  <si>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</si>
  <si>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</si>
  <si>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</si>
  <si>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</si>
  <si>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</si>
  <si>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</si>
  <si>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</si>
  <si>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</si>
  <si>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</si>
  <si>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</si>
  <si>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</si>
  <si>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</si>
  <si>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</si>
  <si>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</si>
  <si>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</si>
  <si>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</si>
  <si>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</si>
  <si>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</si>
  <si>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</si>
  <si>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</si>
  <si>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</si>
  <si>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</si>
  <si>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</si>
  <si>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</si>
  <si>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</si>
  <si>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</si>
  <si>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</si>
  <si>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</si>
  <si>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</si>
  <si>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</si>
  <si>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</si>
  <si>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</si>
  <si>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</si>
  <si>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</si>
  <si>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</si>
  <si>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</si>
  <si>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</si>
  <si>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</si>
  <si>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</si>
  <si>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</si>
  <si>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</si>
  <si>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</si>
  <si>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</si>
  <si>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</si>
  <si>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</si>
  <si>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</si>
  <si>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</si>
  <si>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</si>
  <si>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</si>
  <si>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</si>
  <si>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</si>
  <si>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</si>
  <si>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</si>
  <si>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</si>
  <si>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</si>
  <si>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</si>
  <si>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</si>
  <si>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</si>
  <si>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</si>
  <si>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</si>
  <si>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</si>
  <si>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</si>
  <si>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</si>
  <si>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</si>
  <si>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</si>
  <si>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</si>
  <si>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</si>
  <si>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</si>
  <si>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</si>
  <si>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</si>
  <si>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</si>
  <si>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</si>
  <si>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</si>
  <si>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</si>
  <si>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</si>
  <si>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</si>
  <si>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</si>
  <si>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</si>
  <si>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</si>
  <si>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</si>
  <si>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</si>
  <si>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</si>
  <si>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</si>
  <si>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</si>
  <si>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</si>
  <si>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</si>
  <si>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</si>
  <si>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</si>
  <si>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</si>
  <si>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</si>
  <si>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</si>
  <si>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</si>
  <si>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</si>
  <si>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</si>
  <si>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</si>
  <si>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</si>
  <si>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</si>
  <si>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</si>
  <si>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</si>
  <si>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</si>
  <si>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</si>
  <si>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</si>
  <si>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</si>
  <si>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</si>
  <si>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</si>
  <si>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</si>
  <si>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</si>
  <si>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</si>
  <si>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</si>
  <si>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</si>
  <si>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</si>
  <si>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</si>
  <si>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</si>
  <si>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</si>
  <si>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</si>
  <si>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</si>
  <si>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</si>
  <si>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</si>
  <si>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</si>
  <si>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</si>
  <si>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</si>
  <si>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</si>
  <si>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</si>
  <si>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</si>
  <si>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</si>
  <si>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</si>
  <si>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</si>
  <si>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</si>
  <si>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</si>
  <si>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</si>
  <si>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</si>
  <si>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</si>
  <si>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</si>
  <si>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</si>
  <si>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</si>
  <si>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</si>
  <si>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</si>
  <si>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</si>
  <si>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</si>
  <si>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</si>
  <si>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</si>
  <si>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</si>
  <si>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</si>
  <si>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</si>
  <si>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</si>
  <si>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</si>
  <si>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</si>
  <si>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</si>
  <si>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</si>
  <si>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</si>
  <si>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</si>
  <si>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</si>
  <si>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</si>
  <si>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</si>
  <si>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</si>
  <si>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</si>
  <si>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</si>
  <si>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</si>
  <si>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</si>
  <si>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</si>
  <si>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</si>
  <si>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</si>
  <si>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</si>
  <si>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</si>
  <si>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</si>
  <si>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</si>
  <si>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</si>
  <si>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</si>
  <si>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</si>
  <si>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</si>
  <si>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</si>
  <si>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</si>
  <si>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</si>
  <si>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</si>
  <si>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</si>
  <si>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</si>
  <si>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</si>
  <si>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</si>
  <si>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</si>
  <si>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</si>
  <si>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</si>
  <si>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</si>
  <si>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</si>
  <si>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</si>
  <si>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</si>
  <si>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</si>
  <si>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</si>
  <si>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</si>
  <si>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</si>
  <si>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</si>
  <si>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</si>
  <si>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</si>
  <si>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</si>
  <si>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</si>
  <si>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</si>
  <si>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</si>
  <si>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</si>
  <si>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</si>
  <si>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</si>
  <si>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</si>
  <si>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</si>
  <si>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</si>
  <si>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</si>
  <si>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</si>
  <si>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</si>
  <si>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</si>
  <si>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</si>
  <si>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</si>
  <si>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</si>
  <si>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</si>
  <si>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</si>
  <si>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</si>
  <si>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</si>
  <si>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</si>
  <si>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</si>
  <si>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</si>
  <si>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</si>
  <si>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</si>
  <si>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</si>
  <si>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</si>
  <si>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</si>
  <si>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</si>
  <si>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</si>
  <si>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</si>
  <si>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</si>
  <si>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</si>
  <si>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</si>
  <si>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</si>
  <si>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</si>
  <si>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</si>
  <si>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</si>
  <si>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</si>
  <si>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</si>
  <si>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</si>
  <si>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</si>
  <si>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</si>
  <si>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</si>
  <si>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</si>
  <si>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</si>
  <si>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</si>
  <si>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</si>
  <si>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</si>
  <si>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</si>
  <si>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</si>
  <si>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</si>
  <si>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</si>
  <si>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</si>
  <si>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</si>
  <si>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</si>
  <si>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</si>
  <si>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</si>
  <si>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</si>
  <si>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</si>
  <si>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</si>
  <si>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</si>
  <si>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</si>
  <si>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</si>
  <si>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</si>
  <si>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</si>
  <si>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</si>
  <si>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</si>
  <si>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</si>
  <si>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</si>
  <si>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</si>
  <si>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</si>
  <si>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</si>
  <si>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</si>
  <si>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</si>
  <si>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</si>
  <si>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</si>
  <si>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</si>
  <si>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</si>
  <si>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</si>
  <si>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</si>
  <si>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</si>
  <si>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</si>
  <si>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</si>
  <si>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</si>
  <si>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</si>
  <si>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</si>
  <si>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</si>
  <si>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</si>
  <si>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</si>
  <si>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</si>
  <si>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</si>
  <si>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</si>
  <si>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</si>
  <si>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</si>
  <si>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</si>
  <si>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</si>
  <si>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</si>
  <si>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</si>
  <si>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</si>
  <si>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</si>
  <si>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</si>
  <si>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</si>
  <si>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</si>
  <si>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</si>
  <si>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</si>
  <si>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</si>
  <si>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</si>
  <si>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</si>
  <si>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</si>
  <si>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</si>
  <si>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</si>
  <si>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</si>
  <si>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</si>
  <si>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</si>
  <si>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</si>
  <si>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</si>
  <si>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</si>
  <si>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</si>
  <si>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</si>
  <si>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</si>
  <si>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</si>
  <si>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</si>
  <si>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</si>
  <si>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</si>
  <si>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</si>
  <si>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</si>
  <si>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</si>
  <si>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</si>
  <si>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</si>
  <si>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</si>
  <si>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</si>
  <si>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</si>
  <si>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</si>
  <si>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</si>
  <si>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</si>
  <si>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</si>
  <si>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</si>
  <si>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</si>
  <si>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</si>
  <si>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</si>
  <si>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</si>
  <si>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</si>
  <si>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</si>
  <si>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</si>
  <si>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</si>
  <si>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</si>
  <si>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</si>
  <si>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</si>
  <si>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</si>
  <si>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</si>
  <si>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</si>
  <si>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</si>
  <si>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</si>
  <si>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</si>
  <si>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</si>
  <si>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</si>
  <si>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</si>
  <si>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</si>
  <si>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</si>
  <si>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</si>
  <si>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</si>
  <si>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</si>
  <si>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</si>
  <si>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</si>
  <si>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</si>
  <si>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</si>
  <si>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</si>
  <si>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</si>
  <si>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</si>
  <si>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</si>
  <si>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</si>
  <si>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</si>
  <si>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</si>
  <si>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</si>
  <si>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</si>
  <si>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</si>
  <si>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</si>
  <si>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</si>
  <si>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</si>
  <si>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</si>
  <si>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</si>
  <si>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</si>
  <si>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</si>
  <si>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</si>
  <si>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</si>
  <si>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</si>
  <si>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</si>
  <si>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</si>
  <si>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</si>
  <si>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</si>
  <si>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</si>
  <si>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</si>
  <si>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</si>
  <si>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</si>
  <si>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</si>
  <si>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</si>
  <si>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</si>
  <si>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</si>
  <si>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</si>
  <si>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</si>
  <si>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</si>
  <si>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</si>
  <si>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</si>
  <si>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</si>
  <si>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</si>
  <si>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</si>
  <si>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</si>
  <si>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</si>
  <si>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</si>
  <si>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</si>
  <si>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</si>
  <si>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</si>
  <si>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</si>
  <si>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</si>
  <si>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</si>
  <si>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</si>
  <si>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</si>
  <si>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</si>
  <si>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</si>
  <si>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</si>
  <si>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</si>
  <si>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</si>
  <si>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</si>
  <si>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</si>
  <si>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</si>
  <si>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</si>
  <si>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</si>
  <si>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</si>
  <si>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</si>
  <si>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</si>
  <si>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</si>
  <si>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</si>
  <si>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</si>
  <si>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</si>
  <si>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</si>
  <si>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</si>
  <si>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</si>
  <si>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</si>
  <si>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</si>
  <si>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</si>
  <si>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</si>
  <si>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</si>
  <si>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</si>
  <si>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</si>
  <si>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</si>
  <si>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</si>
  <si>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</si>
  <si>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</si>
  <si>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</si>
  <si>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</si>
  <si>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</si>
  <si>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</si>
  <si>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</si>
  <si>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</si>
  <si>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</si>
  <si>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</si>
  <si>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</si>
  <si>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</si>
  <si>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</si>
  <si>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</si>
  <si>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</si>
  <si>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</si>
  <si>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</si>
  <si>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</si>
  <si>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</si>
  <si>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</si>
  <si>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</si>
  <si>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</si>
  <si>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</si>
  <si>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</si>
  <si>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</si>
  <si>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</si>
  <si>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</si>
  <si>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</si>
  <si>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</si>
  <si>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</si>
  <si>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</si>
  <si>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</si>
  <si>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</si>
  <si>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</si>
  <si>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</si>
  <si>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</si>
  <si>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</si>
  <si>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</si>
  <si>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</si>
  <si>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</si>
  <si>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</si>
  <si>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</si>
  <si>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</si>
  <si>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</si>
  <si>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</si>
  <si>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</si>
  <si>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</si>
  <si>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</si>
  <si>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</si>
  <si>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</si>
  <si>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</si>
  <si>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</si>
  <si>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</si>
  <si>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</si>
  <si>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</si>
  <si>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</si>
  <si>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</si>
  <si>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</si>
  <si>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</si>
  <si>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</si>
  <si>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</si>
  <si>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</si>
  <si>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</si>
  <si>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</si>
  <si>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</si>
  <si>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</si>
  <si>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</si>
  <si>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</si>
  <si>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</si>
  <si>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</si>
  <si>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</si>
  <si>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</si>
  <si>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</si>
  <si>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</si>
  <si>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</si>
  <si>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</si>
  <si>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</si>
  <si>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</si>
  <si>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</si>
  <si>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</si>
  <si>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</si>
  <si>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</si>
  <si>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</si>
  <si>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</si>
  <si>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</si>
  <si>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</si>
  <si>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</si>
  <si>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</si>
  <si>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</si>
  <si>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</si>
  <si>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</si>
  <si>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</si>
  <si>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</si>
  <si>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</si>
  <si>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</si>
  <si>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</si>
  <si>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</si>
  <si>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</si>
  <si>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</si>
  <si>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</si>
  <si>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</si>
  <si>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</si>
  <si>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</si>
  <si>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</si>
  <si>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</si>
  <si>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</si>
  <si>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</si>
  <si>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</si>
  <si>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</si>
  <si>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</si>
  <si>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</si>
  <si>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</si>
  <si>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</si>
  <si>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</si>
  <si>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</si>
  <si>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</si>
  <si>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</si>
  <si>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</si>
  <si>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</si>
  <si>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</si>
  <si>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</si>
  <si>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</si>
  <si>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</si>
  <si>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</si>
  <si>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</si>
  <si>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</si>
  <si>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</si>
  <si>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</si>
  <si>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</si>
  <si>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</si>
  <si>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</si>
  <si>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</si>
  <si>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</si>
  <si>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</si>
  <si>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</si>
  <si>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</si>
  <si>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</si>
  <si>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</si>
  <si>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</si>
  <si>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</si>
  <si>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</si>
  <si>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</si>
  <si>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</si>
  <si>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</si>
  <si>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</si>
  <si>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</si>
  <si>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</si>
  <si>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</si>
  <si>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</si>
  <si>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</si>
  <si>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</si>
  <si>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</si>
  <si>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</si>
  <si>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</si>
  <si>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</si>
  <si>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</si>
  <si>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</si>
  <si>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</si>
  <si>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</si>
  <si>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</si>
  <si>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</si>
  <si>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</si>
  <si>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</si>
  <si>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</si>
  <si>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</si>
  <si>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</si>
  <si>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</si>
  <si>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</si>
  <si>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</si>
  <si>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</si>
  <si>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</si>
  <si>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</si>
  <si>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</si>
  <si>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</si>
  <si>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</si>
  <si>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</si>
  <si>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</si>
  <si>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</si>
  <si>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</si>
  <si>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</si>
  <si>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</si>
  <si>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</si>
  <si>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</si>
  <si>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</si>
  <si>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</si>
  <si>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</si>
  <si>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</si>
  <si>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</si>
  <si>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</si>
  <si>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</si>
  <si>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</si>
  <si>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</si>
  <si>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</si>
  <si>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</si>
  <si>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</si>
  <si>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</si>
  <si>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</si>
  <si>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</si>
  <si>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</si>
  <si>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</si>
  <si>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</si>
  <si>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</si>
  <si>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</si>
  <si>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</si>
  <si>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</si>
  <si>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</si>
  <si>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</si>
  <si>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</si>
  <si>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</si>
  <si>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</si>
  <si>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</si>
  <si>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</si>
  <si>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</si>
  <si>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</si>
  <si>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</si>
  <si>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</si>
  <si>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</si>
  <si>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</si>
  <si>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</si>
  <si>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</si>
  <si>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</si>
  <si>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</si>
  <si>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</si>
  <si>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</si>
  <si>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</si>
  <si>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</si>
  <si>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</si>
  <si>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</si>
  <si>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</si>
  <si>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</si>
  <si>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</si>
  <si>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</si>
  <si>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</si>
  <si>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</si>
  <si>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</si>
  <si>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</si>
  <si>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</si>
  <si>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</si>
  <si>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</si>
  <si>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</si>
  <si>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</si>
  <si>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</si>
  <si>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</si>
  <si>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</si>
  <si>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</si>
  <si>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</si>
  <si>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</si>
  <si>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</si>
  <si>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</si>
  <si>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</si>
  <si>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</si>
  <si>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</si>
  <si>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</si>
  <si>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</si>
  <si>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</si>
  <si>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</si>
  <si>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</si>
  <si>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</si>
  <si>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</si>
  <si>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</si>
  <si>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</si>
  <si>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</si>
  <si>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</si>
  <si>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</si>
  <si>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</si>
  <si>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</si>
  <si>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</si>
  <si>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</si>
  <si>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</si>
  <si>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</si>
  <si>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</si>
  <si>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</si>
  <si>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</si>
  <si>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</si>
  <si>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</si>
  <si>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</si>
  <si>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</si>
  <si>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</si>
  <si>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</si>
  <si>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</si>
  <si>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</si>
  <si>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</si>
  <si>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</si>
  <si>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</si>
  <si>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</si>
  <si>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</si>
  <si>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</si>
  <si>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</si>
  <si>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</si>
  <si>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</si>
  <si>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</si>
  <si>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</si>
  <si>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</si>
  <si>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</si>
  <si>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</si>
  <si>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</si>
  <si>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</si>
  <si>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</si>
  <si>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</si>
  <si>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</si>
  <si>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</si>
  <si>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</si>
  <si>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</si>
  <si>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</si>
  <si>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</si>
  <si>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</si>
  <si>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</si>
  <si>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</si>
  <si>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</si>
  <si>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</si>
  <si>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</si>
  <si>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</si>
  <si>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</si>
  <si>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</si>
  <si>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</si>
  <si>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</si>
  <si>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</si>
  <si>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</si>
  <si>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</si>
  <si>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</si>
  <si>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</si>
  <si>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</si>
  <si>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</si>
  <si>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</si>
  <si>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</si>
  <si>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</si>
  <si>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</si>
  <si>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</si>
  <si>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</si>
  <si>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</si>
  <si>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</si>
  <si>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</si>
  <si>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</si>
  <si>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</si>
  <si>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</si>
  <si>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</si>
  <si>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</si>
  <si>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</si>
  <si>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</si>
  <si>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</si>
  <si>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</si>
  <si>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</si>
  <si>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</si>
  <si>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</si>
  <si>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</si>
  <si>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</si>
  <si>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</si>
  <si>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</si>
  <si>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</si>
  <si>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</si>
  <si>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</si>
  <si>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</si>
  <si>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</si>
  <si>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</si>
  <si>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</si>
  <si>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</si>
  <si>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</si>
  <si>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</si>
  <si>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</si>
  <si>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</si>
  <si>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</si>
  <si>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</si>
  <si>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</si>
  <si>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</si>
  <si>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</si>
  <si>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</si>
  <si>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</si>
  <si>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</si>
  <si>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</si>
  <si>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</si>
  <si>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</si>
  <si>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</si>
  <si>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</si>
  <si>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</si>
  <si>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</si>
  <si>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</si>
  <si>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</si>
  <si>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</si>
  <si>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</si>
  <si>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</si>
  <si>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</si>
  <si>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</si>
  <si>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</si>
  <si>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</si>
  <si>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</si>
  <si>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</si>
  <si>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</si>
  <si>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</si>
  <si>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</si>
  <si>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</si>
  <si>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</si>
  <si>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</si>
  <si>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</si>
  <si>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</si>
  <si>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</si>
  <si>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</si>
  <si>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</si>
  <si>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</si>
  <si>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</si>
  <si>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</si>
  <si>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</si>
  <si>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</si>
  <si>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</si>
  <si>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</si>
  <si>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</si>
  <si>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</si>
  <si>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</si>
  <si>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</si>
  <si>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</si>
  <si>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</si>
  <si>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</si>
  <si>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</si>
  <si>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</si>
  <si>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</si>
  <si>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</si>
  <si>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</si>
  <si>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</si>
  <si>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</si>
  <si>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</si>
  <si>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</si>
  <si>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</si>
  <si>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</si>
  <si>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</si>
  <si>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</si>
  <si>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</si>
  <si>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</si>
  <si>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</si>
  <si>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</si>
  <si>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</si>
  <si>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</si>
  <si>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</si>
  <si>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</si>
  <si>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</si>
  <si>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</si>
  <si>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</si>
  <si>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</si>
  <si>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</si>
  <si>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</si>
  <si>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</si>
  <si>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</si>
  <si>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</si>
  <si>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</si>
  <si>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</si>
  <si>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</si>
  <si>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</si>
  <si>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</si>
  <si>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</si>
  <si>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</si>
  <si>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</si>
  <si>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</si>
  <si>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</si>
  <si>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</si>
  <si>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</si>
  <si>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</si>
  <si>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</si>
  <si>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</si>
  <si>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</si>
  <si>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</si>
  <si>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</si>
  <si>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</si>
  <si>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</si>
  <si>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</si>
  <si>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</si>
  <si>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</si>
  <si>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</si>
  <si>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</si>
  <si>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</si>
  <si>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</si>
  <si>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</si>
  <si>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</si>
  <si>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</si>
  <si>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</si>
  <si>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</si>
  <si>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</si>
  <si>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</si>
  <si>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</si>
  <si>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</si>
  <si>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</si>
  <si>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</si>
  <si>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</si>
  <si>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</si>
  <si>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</si>
  <si>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</si>
  <si>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</si>
  <si>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</si>
  <si>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</si>
  <si>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</si>
  <si>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</si>
  <si>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</si>
  <si>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</si>
  <si>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</si>
  <si>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</si>
  <si>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</si>
  <si>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</si>
  <si>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</si>
  <si>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</si>
  <si>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</si>
  <si>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</si>
  <si>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</si>
  <si>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</si>
  <si>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</si>
  <si>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</si>
  <si>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</si>
  <si>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</si>
  <si>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</si>
  <si>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</si>
  <si>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</si>
  <si>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</si>
  <si>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</si>
  <si>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</si>
  <si>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</si>
  <si>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</si>
  <si>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</si>
  <si>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</si>
  <si>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</si>
  <si>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</si>
  <si>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</si>
  <si>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</si>
  <si>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</si>
  <si>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</si>
  <si>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</si>
  <si>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</si>
  <si>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</si>
  <si>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</si>
  <si>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</si>
  <si>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</si>
  <si>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</si>
  <si>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</si>
  <si>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</si>
  <si>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</si>
  <si>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</si>
  <si>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</si>
  <si>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</si>
  <si>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</si>
  <si>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</si>
  <si>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</si>
  <si>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</si>
  <si>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</si>
  <si>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</si>
  <si>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</si>
  <si>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</si>
  <si>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</si>
  <si>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</si>
  <si>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</si>
  <si>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</si>
  <si>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</si>
  <si>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</si>
  <si>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</si>
  <si>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</si>
  <si>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</si>
  <si>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</si>
  <si>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</si>
  <si>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</si>
  <si>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</si>
  <si>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</si>
  <si>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</si>
  <si>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</si>
  <si>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</si>
  <si>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</si>
  <si>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</si>
  <si>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</si>
  <si>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</si>
  <si>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</si>
  <si>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</si>
  <si>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</si>
  <si>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</si>
  <si>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</si>
  <si>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</si>
  <si>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</si>
  <si>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</si>
  <si>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</si>
  <si>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</si>
  <si>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</si>
  <si>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</si>
  <si>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</si>
  <si>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</si>
  <si>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</si>
  <si>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</si>
  <si>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</si>
  <si>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</si>
  <si>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</si>
  <si>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</si>
  <si>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</si>
  <si>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</si>
  <si>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</si>
  <si>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</si>
  <si>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</si>
  <si>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</si>
  <si>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</si>
  <si>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</si>
  <si>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</si>
  <si>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</si>
  <si>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</si>
  <si>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</si>
  <si>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</si>
  <si>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</si>
  <si>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</si>
  <si>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</si>
  <si>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</si>
  <si>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</si>
  <si>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</si>
  <si>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</si>
  <si>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</si>
  <si>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</si>
  <si>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</si>
  <si>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</si>
  <si>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</si>
  <si>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</si>
  <si>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</si>
  <si>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</si>
  <si>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</si>
  <si>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</si>
  <si>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</si>
  <si>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</si>
  <si>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</si>
  <si>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</si>
  <si>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</si>
  <si>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</si>
  <si>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</si>
  <si>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</si>
  <si>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</si>
  <si>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</si>
  <si>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</si>
  <si>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</si>
  <si>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</si>
  <si>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</si>
  <si>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</si>
  <si>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</si>
  <si>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</si>
  <si>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</si>
  <si>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</si>
  <si>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</si>
  <si>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</si>
  <si>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</si>
  <si>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</si>
  <si>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</si>
  <si>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</si>
  <si>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</si>
  <si>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</si>
  <si>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</si>
  <si>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</si>
  <si>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</si>
  <si>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</si>
  <si>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</si>
  <si>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</si>
  <si>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</si>
  <si>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</si>
  <si>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</si>
  <si>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</si>
  <si>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</si>
  <si>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</si>
  <si>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</si>
  <si>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</si>
  <si>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</si>
  <si>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</si>
  <si>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</si>
  <si>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</si>
  <si>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</si>
  <si>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</si>
  <si>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</si>
  <si>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</si>
  <si>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</si>
  <si>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</si>
  <si>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</si>
  <si>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</si>
  <si>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</si>
  <si>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</si>
  <si>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</si>
  <si>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</si>
  <si>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</si>
  <si>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</si>
  <si>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</si>
  <si>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</si>
  <si>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</si>
  <si>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</si>
  <si>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</si>
  <si>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</si>
  <si>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</si>
  <si>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</si>
  <si>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</si>
  <si>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</si>
  <si>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</si>
  <si>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</si>
  <si>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</si>
  <si>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</si>
  <si>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</si>
  <si>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</si>
  <si>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</si>
  <si>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</si>
  <si>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</si>
  <si>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</si>
  <si>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</si>
  <si>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</si>
  <si>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</si>
  <si>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</si>
  <si>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</si>
  <si>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</si>
  <si>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</si>
  <si>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</si>
  <si>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</si>
  <si>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</si>
  <si>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</si>
  <si>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</si>
  <si>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</si>
  <si>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</si>
  <si>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</si>
  <si>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</si>
  <si>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</si>
  <si>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</si>
  <si>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</si>
  <si>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</si>
  <si>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</si>
  <si>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</si>
  <si>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</si>
  <si>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</si>
  <si>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</si>
  <si>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</si>
  <si>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</si>
  <si>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</si>
  <si>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</si>
  <si>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</si>
  <si>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</si>
  <si>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</si>
  <si>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</si>
  <si>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</si>
  <si>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</si>
  <si>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</si>
  <si>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</si>
  <si>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</si>
  <si>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</si>
  <si>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</si>
  <si>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</si>
  <si>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</si>
  <si>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</si>
  <si>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</si>
  <si>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</si>
  <si>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</si>
  <si>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</si>
  <si>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</si>
  <si>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</si>
  <si>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</si>
  <si>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</si>
  <si>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</si>
  <si>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</si>
  <si>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</si>
  <si>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</si>
  <si>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</si>
  <si>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</si>
  <si>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</si>
  <si>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</si>
  <si>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</si>
  <si>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</si>
  <si>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</si>
  <si>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</si>
  <si>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</si>
  <si>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</si>
  <si>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</si>
  <si>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</si>
  <si>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</si>
  <si>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</si>
  <si>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</si>
  <si>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</si>
  <si>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</si>
  <si>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</si>
  <si>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</si>
  <si>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</si>
  <si>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</si>
  <si>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</si>
  <si>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</si>
  <si>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</si>
  <si>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</si>
  <si>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</si>
  <si>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</si>
  <si>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</si>
  <si>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</si>
  <si>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</si>
  <si>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</si>
  <si>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</si>
  <si>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</si>
  <si>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</si>
  <si>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</si>
  <si>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</si>
  <si>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</si>
  <si>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</si>
  <si>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</si>
  <si>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</si>
  <si>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</si>
  <si>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</si>
  <si>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</si>
  <si>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</si>
  <si>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</si>
  <si>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</si>
  <si>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</si>
  <si>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</si>
  <si>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</si>
  <si>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</si>
  <si>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</si>
  <si>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</si>
  <si>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</si>
  <si>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</si>
  <si>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</si>
  <si>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</si>
  <si>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</si>
  <si>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</si>
  <si>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</si>
  <si>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</si>
  <si>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</si>
  <si>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</si>
  <si>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</si>
  <si>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</si>
  <si>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</si>
  <si>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</si>
  <si>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</si>
  <si>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</si>
  <si>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</si>
  <si>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</si>
  <si>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</si>
  <si>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</si>
  <si>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</si>
  <si>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</si>
  <si>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</si>
  <si>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</si>
  <si>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</si>
  <si>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</si>
  <si>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</si>
  <si>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</si>
  <si>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</si>
  <si>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</si>
  <si>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</si>
  <si>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</si>
  <si>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</si>
  <si>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</si>
  <si>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</si>
  <si>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</si>
  <si>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</si>
  <si>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</si>
  <si>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</si>
  <si>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</si>
  <si>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</si>
  <si>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</si>
  <si>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</si>
  <si>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</si>
  <si>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</si>
  <si>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</si>
  <si>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</si>
  <si>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</si>
  <si>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</si>
  <si>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</si>
  <si>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</si>
  <si>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</si>
  <si>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</si>
  <si>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</si>
  <si>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</si>
  <si>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</si>
  <si>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</si>
  <si>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</si>
  <si>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</si>
  <si>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</si>
  <si>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</si>
  <si>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</si>
  <si>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</si>
  <si>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</si>
  <si>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</si>
  <si>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</si>
  <si>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</si>
  <si>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</si>
  <si>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</si>
  <si>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</si>
  <si>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</si>
  <si>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</si>
  <si>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</si>
  <si>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</si>
  <si>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</si>
  <si>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</si>
  <si>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</si>
  <si>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</si>
  <si>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</si>
  <si>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</si>
  <si>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</si>
  <si>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</si>
  <si>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</si>
  <si>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</si>
  <si>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</si>
  <si>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</si>
  <si>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</si>
  <si>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</si>
  <si>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</si>
  <si>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</si>
  <si>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</si>
  <si>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</si>
  <si>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</si>
  <si>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</si>
  <si>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</si>
  <si>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</si>
  <si>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</si>
  <si>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</si>
  <si>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</si>
  <si>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</si>
  <si>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</si>
  <si>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</si>
  <si>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</si>
  <si>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</si>
  <si>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</si>
  <si>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</si>
  <si>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</si>
  <si>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</si>
  <si>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</si>
  <si>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</si>
  <si>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</si>
  <si>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</si>
  <si>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</si>
  <si>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</si>
  <si>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</si>
  <si>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</si>
  <si>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</si>
  <si>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</si>
  <si>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</si>
  <si>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</si>
  <si>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</si>
  <si>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</si>
  <si>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</si>
  <si>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</si>
  <si>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</si>
  <si>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</si>
  <si>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</si>
  <si>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</si>
  <si>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</si>
  <si>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</si>
  <si>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</si>
  <si>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</si>
  <si>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</si>
  <si>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</si>
  <si>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</si>
  <si>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</si>
  <si>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</si>
  <si>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</si>
  <si>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</si>
  <si>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</si>
  <si>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</si>
  <si>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</si>
  <si>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</si>
  <si>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</si>
  <si>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</si>
  <si>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</si>
  <si>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</si>
  <si>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</si>
  <si>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</si>
  <si>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</si>
  <si>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</si>
  <si>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</si>
  <si>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</si>
  <si>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</si>
  <si>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</si>
  <si>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</si>
  <si>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</si>
  <si>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</si>
  <si>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</si>
  <si>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</si>
  <si>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</si>
  <si>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</si>
  <si>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</si>
  <si>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</si>
  <si>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</si>
  <si>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</si>
  <si>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</si>
  <si>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</si>
  <si>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</si>
  <si>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</si>
  <si>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</si>
  <si>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</si>
  <si>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</si>
  <si>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</si>
  <si>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</si>
  <si>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</si>
  <si>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</si>
  <si>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</si>
  <si>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</si>
  <si>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</si>
  <si>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</si>
  <si>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</si>
  <si>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</si>
  <si>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</si>
  <si>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</si>
  <si>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</si>
  <si>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</si>
  <si>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</si>
  <si>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</si>
  <si>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</si>
  <si>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</si>
  <si>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</si>
  <si>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</si>
  <si>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</si>
  <si>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</si>
  <si>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</si>
  <si>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</si>
  <si>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</si>
  <si>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</si>
  <si>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</si>
  <si>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</si>
  <si>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</si>
  <si>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</si>
  <si>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</si>
  <si>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</si>
  <si>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</si>
  <si>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</si>
  <si>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</si>
  <si>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</si>
  <si>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</si>
  <si>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</si>
  <si>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</si>
  <si>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</si>
  <si>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</si>
  <si>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</si>
  <si>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</si>
  <si>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</si>
  <si>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</si>
  <si>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</si>
  <si>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</si>
  <si>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</si>
  <si>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</si>
  <si>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</si>
  <si>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</si>
  <si>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</si>
  <si>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</si>
  <si>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</si>
  <si>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</si>
  <si>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</si>
  <si>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</si>
  <si>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</si>
  <si>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</si>
  <si>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</si>
  <si>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</si>
  <si>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</si>
  <si>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</si>
  <si>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</si>
  <si>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</si>
  <si>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</si>
  <si>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</si>
  <si>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</si>
  <si>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</si>
  <si>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</si>
  <si>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</si>
  <si>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</si>
  <si>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</si>
  <si>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</si>
  <si>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</si>
  <si>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</si>
  <si>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</si>
  <si>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</si>
  <si>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</si>
  <si>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</si>
  <si>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</si>
  <si>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</si>
  <si>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</si>
  <si>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</si>
  <si>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</si>
  <si>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</si>
  <si>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</si>
  <si>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</si>
  <si>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</si>
  <si>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</si>
  <si>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</si>
  <si>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</si>
  <si>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</si>
  <si>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</si>
  <si>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</si>
  <si>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</si>
  <si>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</si>
  <si>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</si>
  <si>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</si>
  <si>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</si>
  <si>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</si>
  <si>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</si>
  <si>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</si>
  <si>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</si>
  <si>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</si>
  <si>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</si>
  <si>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</si>
  <si>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</si>
  <si>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</si>
  <si>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</si>
  <si>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</si>
  <si>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</si>
  <si>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</si>
  <si>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</si>
  <si>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</si>
  <si>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</si>
  <si>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</si>
  <si>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</si>
  <si>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</si>
  <si>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</si>
  <si>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</si>
  <si>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</si>
  <si>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</si>
  <si>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</si>
  <si>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</si>
  <si>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</si>
  <si>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</si>
  <si>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</si>
  <si>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</si>
  <si>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</si>
  <si>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</si>
  <si>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</si>
  <si>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</si>
  <si>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</si>
  <si>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</si>
  <si>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</si>
  <si>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</si>
  <si>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</si>
  <si>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</si>
  <si>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</si>
  <si>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</si>
  <si>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</si>
  <si>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</si>
  <si>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</si>
  <si>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</si>
  <si>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</si>
  <si>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</si>
  <si>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</si>
  <si>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</si>
  <si>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</si>
  <si>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</si>
  <si>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</si>
  <si>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</si>
  <si>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</si>
  <si>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</si>
  <si>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</si>
  <si>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</si>
  <si>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</si>
  <si>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</si>
  <si>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</si>
  <si>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</si>
  <si>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</si>
  <si>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</si>
  <si>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</si>
  <si>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</si>
  <si>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</si>
  <si>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</si>
  <si>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</si>
  <si>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</si>
  <si>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</si>
  <si>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</si>
  <si>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</si>
  <si>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</si>
  <si>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</si>
  <si>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</si>
  <si>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</si>
  <si>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</si>
  <si>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</si>
  <si>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</si>
  <si>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</si>
  <si>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</si>
  <si>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</si>
  <si>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</si>
  <si>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</si>
  <si>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</si>
  <si>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</si>
  <si>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</si>
  <si>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</si>
  <si>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</si>
  <si>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</si>
  <si>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</si>
  <si>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</si>
  <si>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</si>
  <si>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</si>
  <si>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</si>
  <si>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</si>
  <si>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</si>
  <si>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</si>
  <si>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</si>
  <si>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</si>
  <si>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</si>
  <si>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</si>
  <si>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</si>
  <si>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</si>
  <si>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</si>
  <si>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</si>
  <si>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</si>
  <si>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</si>
  <si>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</si>
  <si>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</si>
  <si>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</si>
  <si>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</si>
  <si>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</si>
  <si>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</si>
  <si>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</si>
  <si>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</si>
  <si>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</si>
  <si>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</si>
  <si>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</si>
  <si>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</si>
  <si>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</si>
  <si>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</si>
  <si>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</si>
  <si>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</si>
  <si>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</si>
  <si>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</si>
  <si>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</si>
  <si>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</si>
  <si>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</si>
  <si>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</si>
  <si>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</si>
  <si>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</si>
  <si>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</si>
  <si>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</si>
  <si>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</si>
  <si>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</si>
  <si>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</si>
  <si>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</si>
  <si>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</si>
  <si>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</si>
  <si>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</si>
  <si>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</si>
  <si>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</si>
  <si>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</si>
  <si>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</si>
  <si>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</si>
  <si>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</si>
  <si>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</si>
  <si>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</si>
  <si>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</si>
  <si>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</si>
  <si>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</si>
  <si>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</si>
  <si>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</si>
  <si>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</si>
  <si>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</si>
  <si>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</si>
  <si>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</si>
  <si>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</si>
  <si>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</si>
  <si>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</si>
  <si>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</si>
  <si>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</si>
  <si>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</si>
  <si>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</si>
  <si>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</si>
  <si>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</si>
  <si>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</si>
  <si>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</si>
  <si>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</si>
  <si>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</si>
  <si>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</si>
  <si>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</si>
  <si>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</si>
  <si>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</si>
  <si>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</si>
  <si>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</si>
  <si>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</si>
  <si>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</si>
  <si>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</si>
  <si>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</si>
  <si>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</si>
  <si>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</si>
  <si>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</si>
  <si>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</si>
  <si>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</si>
  <si>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</si>
  <si>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</si>
  <si>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</si>
  <si>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</si>
  <si>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</si>
  <si>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</si>
  <si>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</si>
  <si>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</si>
  <si>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</si>
  <si>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</si>
  <si>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</si>
  <si>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</si>
  <si>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</si>
  <si>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</si>
  <si>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</si>
  <si>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</si>
  <si>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</si>
  <si>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</si>
  <si>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</si>
  <si>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</si>
  <si>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</si>
  <si>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</si>
  <si>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</si>
  <si>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</si>
  <si>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</si>
  <si>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</si>
  <si>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</si>
  <si>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</si>
  <si>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</si>
  <si>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</si>
  <si>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</si>
  <si>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</si>
  <si>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</si>
  <si>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</si>
  <si>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</si>
  <si>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</si>
  <si>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</si>
  <si>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</si>
  <si>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</si>
  <si>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</si>
  <si>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</si>
  <si>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</si>
  <si>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</si>
  <si>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</si>
  <si>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</si>
  <si>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</si>
  <si>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</si>
  <si>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</si>
  <si>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</si>
  <si>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</si>
  <si>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</si>
  <si>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</si>
  <si>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</si>
  <si>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</si>
  <si>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</si>
  <si>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</si>
  <si>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</si>
  <si>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</si>
  <si>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</si>
  <si>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</si>
  <si>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</si>
  <si>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</si>
  <si>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</si>
  <si>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</si>
  <si>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</si>
  <si>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</si>
  <si>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</si>
  <si>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</si>
  <si>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</si>
  <si>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</si>
  <si>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</si>
  <si>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</si>
  <si>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</si>
  <si>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</si>
  <si>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</si>
  <si>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</si>
  <si>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</si>
  <si>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</si>
  <si>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</si>
  <si>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</si>
  <si>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</si>
  <si>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</si>
  <si>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</si>
  <si>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</si>
  <si>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</si>
  <si>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</si>
  <si>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</si>
  <si>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</si>
  <si>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</si>
  <si>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</si>
  <si>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</si>
  <si>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</si>
  <si>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</si>
  <si>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</si>
  <si>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</si>
  <si>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</si>
  <si>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</si>
  <si>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</si>
  <si>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</si>
  <si>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</si>
  <si>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</si>
  <si>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</si>
  <si>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</si>
  <si>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</si>
  <si>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</si>
  <si>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</si>
  <si>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</si>
  <si>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</si>
  <si>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</si>
  <si>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</si>
  <si>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</si>
  <si>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</si>
  <si>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</si>
  <si>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</si>
  <si>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</si>
  <si>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</si>
  <si>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</si>
  <si>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</si>
  <si>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</si>
  <si>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</si>
  <si>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</si>
  <si>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</si>
  <si>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</si>
  <si>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</si>
  <si>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</si>
  <si>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</si>
  <si>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</si>
  <si>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</si>
  <si>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</si>
  <si>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</si>
  <si>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</si>
  <si>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</si>
  <si>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</si>
  <si>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</si>
  <si>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</si>
  <si>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</si>
  <si>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</si>
  <si>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</si>
  <si>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</si>
  <si>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</si>
  <si>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</si>
  <si>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</si>
  <si>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</si>
  <si>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</si>
  <si>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</si>
  <si>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</si>
  <si>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</si>
  <si>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</si>
  <si>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</si>
  <si>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</si>
  <si>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</si>
  <si>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</si>
  <si>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</si>
  <si>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</si>
  <si>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</si>
  <si>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</si>
  <si>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</si>
  <si>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</si>
  <si>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</si>
  <si>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</si>
  <si>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</si>
  <si>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</si>
  <si>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</si>
  <si>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</si>
  <si>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</si>
  <si>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</si>
  <si>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</si>
  <si>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</si>
  <si>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</si>
  <si>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</si>
  <si>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</si>
  <si>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</si>
  <si>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</si>
  <si>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</si>
  <si>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</si>
  <si>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</si>
  <si>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</si>
  <si>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</si>
  <si>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</si>
  <si>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</si>
  <si>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</si>
  <si>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</si>
  <si>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</si>
  <si>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</si>
  <si>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</si>
  <si>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</si>
  <si>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</si>
  <si>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</si>
  <si>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</si>
  <si>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</si>
  <si>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</si>
  <si>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</si>
  <si>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</si>
  <si>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</si>
  <si>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</si>
  <si>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</si>
  <si>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</si>
  <si>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</si>
  <si>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</si>
  <si>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</si>
  <si>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</si>
  <si>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</si>
  <si>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</si>
  <si>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</si>
  <si>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</si>
  <si>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</si>
  <si>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</si>
  <si>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</si>
  <si>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</si>
  <si>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</si>
  <si>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</si>
  <si>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</si>
  <si>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</si>
  <si>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</si>
  <si>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</si>
  <si>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</si>
  <si>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</si>
  <si>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</si>
  <si>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</si>
  <si>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</si>
  <si>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</si>
  <si>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</si>
  <si>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</si>
  <si>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</si>
  <si>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</si>
  <si>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</si>
  <si>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</si>
  <si>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</si>
  <si>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</si>
  <si>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</si>
  <si>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</si>
  <si>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</si>
  <si>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</si>
  <si>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</si>
  <si>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</si>
  <si>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</si>
  <si>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</si>
  <si>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</si>
  <si>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</si>
  <si>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</si>
  <si>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</si>
  <si>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</si>
  <si>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</si>
  <si>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</si>
  <si>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</si>
  <si>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</si>
  <si>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</si>
  <si>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</si>
  <si>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</si>
  <si>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</si>
  <si>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</si>
  <si>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</si>
  <si>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</si>
  <si>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</si>
  <si>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</si>
  <si>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</si>
  <si>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</si>
  <si>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</si>
  <si>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</si>
  <si>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</si>
  <si>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</si>
  <si>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</si>
  <si>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</si>
  <si>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</si>
  <si>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</si>
  <si>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</si>
  <si>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</si>
  <si>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</si>
  <si>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</si>
  <si>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</si>
  <si>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</si>
  <si>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</si>
  <si>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</si>
  <si>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</si>
  <si>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</si>
  <si>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</si>
  <si>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</si>
  <si>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</si>
  <si>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</si>
  <si>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</si>
  <si>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</si>
  <si>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</si>
  <si>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</si>
  <si>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</si>
  <si>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</si>
  <si>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</si>
  <si>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</si>
  <si>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</si>
  <si>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</si>
  <si>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</si>
  <si>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</si>
  <si>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</si>
  <si>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</si>
  <si>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</si>
  <si>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</si>
  <si>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</si>
  <si>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</si>
  <si>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</si>
  <si>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</si>
  <si>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</si>
  <si>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</si>
  <si>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</si>
  <si>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</si>
  <si>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</si>
  <si>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</si>
  <si>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</si>
  <si>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</si>
  <si>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</si>
  <si>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</si>
  <si>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</si>
  <si>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</si>
  <si>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</si>
  <si>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</si>
  <si>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</si>
  <si>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</si>
  <si>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</si>
  <si>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</si>
  <si>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</si>
  <si>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</si>
  <si>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</si>
  <si>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</si>
  <si>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</si>
  <si>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</si>
  <si>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</si>
  <si>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</si>
  <si>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</si>
  <si>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</si>
  <si>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</si>
  <si>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</si>
  <si>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</si>
  <si>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</si>
  <si>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</si>
  <si>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</si>
  <si>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</si>
  <si>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</si>
  <si>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</si>
  <si>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</si>
  <si>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</si>
  <si>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</si>
  <si>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</si>
  <si>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</si>
  <si>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</si>
  <si>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</si>
  <si>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</si>
  <si>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</si>
  <si>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</si>
  <si>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</si>
  <si>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</si>
  <si>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</si>
  <si>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</si>
  <si>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</si>
  <si>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</si>
  <si>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</si>
  <si>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</si>
  <si>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</si>
  <si>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</si>
  <si>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</si>
  <si>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</si>
  <si>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</si>
  <si>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</si>
  <si>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</si>
  <si>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</si>
  <si>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</si>
  <si>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</si>
  <si>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</si>
  <si>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</si>
  <si>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</si>
  <si>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</si>
  <si>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</si>
  <si>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</si>
  <si>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</si>
  <si>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</si>
  <si>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</si>
  <si>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</si>
  <si>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</si>
  <si>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</si>
  <si>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</si>
  <si>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</si>
  <si>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</si>
  <si>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</si>
  <si>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</si>
  <si>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</si>
  <si>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</si>
  <si>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</si>
  <si>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</si>
  <si>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</si>
  <si>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</si>
  <si>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</si>
  <si>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</si>
  <si>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</si>
  <si>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</si>
  <si>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</si>
  <si>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</si>
  <si>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</si>
  <si>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</si>
  <si>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</si>
  <si>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</si>
  <si>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</si>
  <si>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</si>
  <si>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</si>
  <si>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</si>
  <si>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</si>
  <si>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</si>
  <si>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</si>
  <si>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</si>
  <si>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</si>
  <si>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</si>
  <si>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</si>
  <si>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</si>
  <si>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</si>
  <si>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</si>
  <si>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</si>
  <si>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</si>
  <si>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</si>
  <si>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</si>
  <si>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</si>
  <si>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</si>
  <si>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</si>
  <si>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</si>
  <si>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</si>
  <si>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</si>
  <si>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</si>
  <si>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</si>
  <si>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</si>
  <si>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</si>
  <si>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</si>
  <si>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</si>
  <si>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</si>
  <si>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</si>
  <si>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</si>
  <si>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</si>
  <si>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</si>
  <si>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</si>
  <si>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</si>
  <si>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</si>
  <si>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</si>
  <si>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</si>
  <si>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</si>
  <si>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</si>
  <si>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</si>
  <si>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</si>
  <si>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</si>
  <si>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</si>
  <si>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</si>
  <si>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</si>
  <si>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</si>
  <si>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</si>
  <si>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</si>
  <si>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</si>
  <si>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</si>
  <si>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</si>
  <si>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</si>
  <si>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</si>
  <si>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</si>
  <si>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</si>
  <si>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</si>
  <si>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</si>
  <si>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</si>
  <si>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</si>
  <si>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</si>
  <si>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</si>
  <si>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</si>
  <si>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</si>
  <si>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</si>
  <si>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</si>
  <si>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</si>
  <si>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</si>
  <si>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</si>
  <si>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</si>
  <si>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</si>
  <si>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</si>
  <si>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</si>
  <si>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</si>
  <si>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</si>
  <si>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</si>
  <si>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</si>
  <si>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</si>
  <si>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</si>
  <si>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</si>
  <si>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</si>
  <si>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</si>
  <si>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</si>
  <si>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</si>
  <si>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</si>
  <si>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</si>
  <si>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</si>
  <si>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</si>
  <si>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</si>
  <si>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</si>
  <si>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</si>
  <si>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</si>
  <si>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</si>
  <si>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</si>
  <si>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</si>
  <si>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</si>
  <si>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</si>
  <si>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</si>
  <si>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</si>
  <si>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</si>
  <si>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</si>
  <si>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</si>
  <si>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</si>
  <si>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</si>
  <si>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</si>
  <si>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</si>
  <si>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</si>
  <si>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</si>
  <si>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</si>
  <si>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</si>
  <si>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</si>
  <si>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</si>
  <si>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</si>
  <si>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</si>
  <si>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</si>
  <si>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</si>
  <si>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</si>
  <si>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</si>
  <si>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</si>
  <si>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</si>
  <si>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</si>
  <si>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</si>
  <si>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</si>
  <si>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</si>
  <si>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</si>
  <si>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</si>
  <si>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</si>
  <si>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</si>
  <si>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</si>
  <si>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</si>
  <si>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</si>
  <si>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</si>
  <si>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</si>
  <si>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</si>
  <si>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</si>
  <si>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</si>
  <si>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</si>
  <si>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</si>
  <si>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</si>
  <si>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</si>
  <si>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</si>
  <si>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</si>
  <si>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</si>
  <si>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</si>
  <si>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</si>
  <si>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</si>
  <si>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</si>
  <si>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</si>
  <si>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</si>
  <si>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</si>
  <si>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</si>
  <si>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</si>
  <si>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</si>
  <si>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</si>
  <si>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</si>
  <si>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</si>
  <si>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</si>
  <si>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</si>
  <si>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</si>
  <si>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</si>
  <si>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</si>
  <si>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</si>
  <si>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</si>
  <si>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</si>
  <si>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</si>
  <si>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</si>
  <si>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</si>
  <si>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</si>
  <si>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</si>
  <si>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</si>
  <si>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</si>
  <si>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</si>
  <si>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</si>
  <si>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</si>
  <si>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</si>
  <si>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</si>
  <si>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</si>
  <si>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</si>
  <si>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</si>
  <si>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</si>
  <si>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</si>
  <si>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</si>
  <si>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</si>
  <si>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</si>
  <si>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</si>
  <si>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</si>
  <si>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</si>
  <si>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</si>
  <si>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</si>
  <si>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</si>
  <si>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</si>
  <si>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</si>
  <si>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</si>
  <si>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</si>
  <si>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</si>
  <si>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</si>
  <si>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</si>
  <si>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</si>
  <si>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</si>
  <si>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</si>
  <si>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</si>
  <si>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</si>
  <si>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</si>
  <si>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</si>
  <si>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</si>
  <si>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</si>
  <si>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</si>
  <si>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</si>
  <si>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</si>
  <si>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</si>
  <si>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</si>
  <si>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</si>
  <si>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</si>
  <si>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</si>
  <si>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</si>
  <si>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</si>
  <si>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</si>
  <si>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</si>
  <si>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</si>
  <si>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</si>
  <si>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</si>
  <si>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</si>
  <si>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</si>
  <si>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</si>
  <si>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</si>
  <si>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</si>
  <si>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</si>
  <si>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</si>
  <si>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</si>
  <si>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</si>
  <si>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</si>
  <si>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</si>
  <si>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</si>
  <si>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</si>
  <si>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</si>
  <si>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</si>
  <si>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</si>
  <si>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</si>
  <si>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</si>
  <si>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</si>
  <si>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</si>
  <si>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</si>
  <si>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</si>
  <si>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</si>
  <si>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</si>
  <si>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</si>
  <si>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</si>
  <si>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</si>
  <si>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</si>
  <si>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</si>
  <si>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</si>
  <si>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</si>
  <si>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</si>
  <si>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</si>
  <si>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</si>
  <si>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</si>
  <si>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</si>
  <si>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</si>
  <si>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</si>
  <si>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</si>
  <si>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</si>
  <si>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</si>
  <si>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</si>
  <si>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</si>
  <si>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</si>
  <si>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</si>
  <si>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</si>
  <si>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</si>
  <si>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</si>
  <si>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</si>
  <si>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</si>
  <si>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</si>
  <si>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</si>
  <si>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</si>
  <si>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</si>
  <si>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</si>
  <si>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</si>
  <si>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</si>
  <si>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</si>
  <si>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</si>
  <si>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</si>
  <si>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</si>
  <si>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</si>
  <si>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</si>
  <si>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</si>
  <si>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</si>
  <si>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</si>
  <si>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</si>
  <si>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</si>
  <si>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</si>
  <si>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</si>
  <si>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</si>
  <si>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</si>
  <si>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</si>
  <si>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</si>
  <si>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</si>
  <si>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</si>
  <si>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</si>
  <si>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</si>
  <si>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</si>
  <si>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</si>
  <si>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</si>
  <si>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</si>
  <si>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</si>
  <si>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</si>
  <si>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</si>
  <si>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</si>
  <si>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</si>
  <si>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</si>
  <si>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</si>
  <si>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</si>
  <si>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</si>
  <si>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</si>
  <si>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</si>
  <si>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</si>
  <si>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</si>
  <si>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</si>
  <si>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</si>
  <si>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</si>
  <si>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</si>
  <si>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</si>
  <si>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</si>
  <si>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</si>
  <si>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</si>
  <si>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</si>
  <si>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</si>
  <si>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</si>
  <si>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</si>
  <si>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</si>
  <si>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</si>
  <si>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</si>
  <si>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</si>
  <si>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</si>
  <si>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</si>
  <si>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</si>
  <si>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</si>
  <si>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</si>
  <si>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</si>
  <si>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</si>
  <si>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</si>
  <si>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</si>
  <si>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</si>
  <si>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</si>
  <si>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</si>
  <si>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</si>
  <si>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</si>
  <si>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</si>
  <si>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</si>
  <si>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</si>
  <si>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</si>
  <si>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</si>
  <si>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</si>
  <si>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</si>
  <si>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</si>
  <si>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</si>
  <si>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</si>
  <si>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</si>
  <si>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</si>
  <si>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</si>
  <si>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</si>
  <si>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</si>
  <si>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</si>
  <si>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</si>
  <si>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</si>
  <si>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</si>
  <si>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</si>
  <si>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</si>
  <si>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</si>
  <si>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</si>
  <si>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</si>
  <si>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</si>
  <si>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</si>
  <si>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</si>
  <si>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</si>
  <si>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</si>
  <si>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</si>
  <si>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</si>
  <si>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</si>
  <si>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</si>
  <si>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</si>
  <si>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</si>
  <si>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</si>
  <si>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</si>
  <si>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</si>
  <si>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</si>
  <si>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</si>
  <si>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</si>
  <si>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</si>
  <si>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</si>
  <si>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</si>
  <si>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</si>
  <si>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</si>
  <si>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</si>
  <si>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</si>
  <si>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</si>
  <si>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</si>
  <si>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</si>
  <si>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</si>
  <si>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</si>
  <si>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</si>
  <si>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</si>
  <si>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</si>
  <si>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</si>
  <si>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</si>
  <si>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</si>
  <si>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</si>
  <si>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</si>
  <si>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</si>
  <si>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</si>
  <si>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</si>
  <si>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</si>
  <si>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</si>
  <si>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</si>
  <si>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</si>
  <si>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</si>
  <si>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</si>
  <si>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</si>
  <si>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</si>
  <si>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</si>
  <si>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</si>
  <si>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</si>
  <si>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</si>
  <si>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</si>
  <si>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</si>
  <si>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</si>
  <si>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</si>
  <si>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</si>
  <si>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</si>
  <si>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</si>
  <si>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</si>
  <si>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</si>
  <si>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</si>
  <si>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</si>
  <si>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</si>
  <si>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</si>
  <si>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</si>
  <si>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</si>
  <si>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</si>
  <si>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</si>
  <si>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</si>
  <si>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</si>
  <si>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</si>
  <si>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</si>
  <si>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</si>
  <si>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</si>
  <si>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</si>
  <si>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</si>
  <si>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</si>
  <si>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</si>
  <si>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</si>
  <si>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</si>
  <si>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</si>
  <si>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</si>
  <si>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</si>
  <si>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</si>
  <si>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</si>
  <si>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</si>
  <si>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</si>
  <si>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</si>
  <si>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</si>
  <si>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</si>
  <si>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</si>
  <si>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</si>
  <si>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</si>
  <si>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</si>
  <si>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</si>
  <si>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</si>
  <si>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</si>
  <si>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</si>
  <si>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</si>
  <si>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</si>
  <si>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</si>
  <si>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</si>
  <si>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</si>
  <si>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</si>
  <si>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</si>
  <si>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</si>
  <si>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</si>
  <si>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</si>
  <si>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</si>
  <si>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</si>
  <si>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</si>
  <si>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</si>
  <si>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</si>
  <si>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</si>
  <si>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</si>
  <si>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</si>
  <si>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</si>
  <si>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</si>
  <si>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</si>
  <si>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</si>
  <si>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</si>
  <si>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</si>
  <si>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</si>
  <si>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</si>
  <si>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</si>
  <si>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</si>
  <si>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</si>
  <si>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</si>
  <si>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</si>
  <si>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</si>
  <si>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</si>
  <si>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</si>
  <si>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</si>
  <si>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</si>
  <si>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</si>
  <si>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</si>
  <si>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</si>
  <si>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</si>
  <si>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</si>
  <si>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</si>
  <si>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</si>
  <si>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</si>
  <si>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</si>
  <si>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</si>
  <si>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</si>
  <si>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</si>
  <si>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</si>
  <si>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</si>
  <si>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</si>
  <si>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</si>
  <si>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</si>
  <si>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</si>
  <si>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</si>
  <si>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</si>
  <si>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</si>
  <si>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</si>
  <si>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</si>
  <si>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</si>
  <si>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</si>
  <si>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</si>
  <si>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</si>
  <si>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</si>
  <si>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</si>
  <si>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</si>
  <si>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</si>
  <si>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</si>
  <si>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</si>
  <si>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</si>
  <si>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</si>
  <si>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</si>
  <si>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</si>
  <si>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</si>
  <si>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</si>
  <si>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</si>
  <si>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</si>
  <si>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</si>
  <si>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</si>
  <si>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</si>
  <si>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</si>
  <si>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</si>
  <si>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</si>
  <si>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</si>
  <si>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</si>
  <si>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</si>
  <si>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</si>
  <si>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</si>
  <si>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</si>
  <si>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</si>
  <si>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</si>
  <si>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</si>
  <si>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</si>
  <si>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</si>
  <si>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</si>
  <si>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</si>
  <si>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</si>
  <si>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</si>
  <si>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</si>
  <si>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</si>
  <si>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</si>
  <si>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</si>
  <si>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</si>
  <si>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</si>
  <si>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</si>
  <si>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</si>
  <si>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</si>
  <si>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</si>
  <si>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</si>
  <si>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</si>
  <si>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</si>
  <si>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</si>
  <si>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</si>
  <si>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</si>
  <si>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</si>
  <si>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</si>
  <si>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</si>
  <si>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</si>
  <si>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</si>
  <si>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</si>
  <si>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</si>
  <si>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</si>
  <si>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</si>
  <si>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</si>
  <si>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</si>
  <si>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</si>
  <si>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</si>
  <si>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</si>
  <si>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</si>
  <si>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</si>
  <si>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</si>
  <si>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</si>
  <si>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</si>
  <si>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</si>
  <si>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</si>
  <si>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</si>
  <si>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</si>
  <si>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</si>
  <si>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</si>
  <si>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</si>
  <si>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</si>
  <si>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</si>
  <si>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</si>
  <si>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</si>
  <si>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</si>
  <si>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</si>
  <si>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</si>
  <si>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</si>
  <si>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</si>
  <si>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</si>
  <si>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</si>
  <si>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</si>
  <si>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</si>
  <si>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</si>
  <si>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</si>
  <si>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</si>
  <si>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</si>
  <si>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</si>
  <si>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</si>
  <si>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</si>
  <si>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</si>
  <si>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</si>
  <si>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</si>
  <si>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</si>
  <si>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</si>
  <si>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</si>
  <si>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</si>
  <si>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</si>
  <si>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</si>
  <si>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</si>
  <si>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</si>
  <si>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</si>
  <si>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</si>
  <si>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</si>
  <si>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</si>
  <si>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</si>
  <si>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</si>
  <si>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</si>
  <si>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</si>
  <si>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</si>
  <si>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</si>
  <si>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</si>
  <si>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</si>
  <si>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</si>
  <si>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</si>
  <si>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</si>
  <si>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</si>
  <si>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</si>
  <si>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</si>
  <si>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</si>
  <si>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</si>
  <si>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</si>
  <si>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</si>
  <si>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</si>
  <si>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</si>
  <si>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</si>
  <si>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</si>
  <si>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</si>
  <si>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</si>
  <si>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</si>
  <si>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</si>
  <si>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</si>
  <si>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</si>
  <si>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</si>
  <si>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</si>
  <si>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</si>
  <si>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</si>
  <si>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</si>
  <si>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</si>
  <si>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</si>
  <si>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</si>
  <si>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</si>
  <si>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</si>
  <si>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</si>
  <si>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</si>
  <si>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</si>
  <si>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</si>
  <si>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</si>
  <si>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</si>
  <si>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</si>
  <si>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</si>
  <si>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</si>
  <si>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</si>
  <si>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</si>
  <si>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</si>
  <si>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</si>
  <si>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</si>
  <si>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</si>
  <si>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</si>
  <si>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</si>
  <si>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</si>
  <si>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</si>
  <si>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</si>
  <si>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</si>
  <si>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</si>
  <si>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</si>
  <si>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</si>
  <si>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</si>
  <si>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</si>
  <si>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</si>
  <si>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</si>
  <si>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</si>
  <si>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</si>
  <si>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</si>
  <si>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</si>
  <si>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</si>
  <si>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</si>
  <si>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</si>
  <si>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</si>
  <si>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</si>
  <si>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</si>
  <si>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</si>
  <si>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</si>
  <si>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</si>
  <si>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</si>
  <si>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</si>
  <si>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</si>
  <si>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</si>
  <si>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</si>
  <si>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</si>
  <si>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</si>
  <si>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</si>
  <si>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</si>
  <si>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</si>
  <si>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</si>
  <si>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</si>
  <si>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</si>
  <si>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</si>
  <si>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</si>
  <si>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</si>
  <si>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</si>
  <si>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</si>
  <si>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</si>
  <si>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</si>
  <si>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</si>
  <si>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</si>
  <si>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</si>
  <si>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</si>
  <si>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</si>
  <si>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</si>
  <si>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</si>
  <si>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</si>
  <si>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</si>
  <si>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</si>
  <si>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</si>
  <si>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</si>
  <si>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</si>
  <si>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</si>
  <si>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</si>
  <si>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</si>
  <si>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</si>
  <si>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</si>
  <si>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</si>
  <si>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</si>
  <si>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</si>
  <si>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</si>
  <si>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</si>
  <si>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</si>
  <si>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</si>
  <si>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</si>
  <si>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</si>
  <si>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</si>
  <si>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</si>
  <si>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</si>
  <si>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</si>
  <si>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</si>
  <si>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</si>
  <si>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</si>
  <si>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</si>
  <si>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</si>
  <si>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</si>
  <si>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</si>
  <si>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</si>
  <si>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</si>
  <si>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</si>
  <si>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</si>
  <si>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</si>
  <si>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</si>
  <si>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</si>
  <si>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</si>
  <si>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</si>
  <si>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</si>
  <si>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</si>
  <si>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</si>
  <si>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</si>
  <si>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</si>
  <si>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</si>
  <si>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</si>
  <si>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</si>
  <si>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</si>
  <si>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</si>
  <si>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</si>
  <si>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</si>
  <si>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</si>
  <si>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</si>
  <si>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</si>
  <si>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</si>
  <si>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</si>
  <si>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</si>
  <si>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</si>
  <si>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</si>
  <si>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</si>
  <si>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</si>
  <si>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</si>
  <si>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</si>
  <si>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</si>
  <si>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</si>
  <si>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</si>
  <si>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</si>
  <si>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</si>
  <si>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</si>
  <si>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</si>
  <si>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</si>
  <si>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</si>
  <si>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</si>
  <si>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</si>
  <si>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</si>
  <si>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</si>
  <si>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</si>
  <si>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</si>
  <si>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</si>
  <si>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</si>
  <si>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</si>
  <si>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</si>
  <si>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</si>
  <si>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</si>
  <si>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</si>
  <si>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</si>
  <si>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</si>
  <si>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</si>
  <si>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</si>
  <si>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</si>
  <si>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</si>
  <si>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</si>
  <si>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</si>
  <si>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</si>
  <si>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</si>
  <si>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</si>
  <si>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</si>
  <si>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</si>
  <si>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</si>
  <si>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</si>
  <si>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</si>
  <si>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</si>
  <si>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</si>
  <si>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</si>
  <si>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</si>
  <si>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</si>
  <si>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</si>
  <si>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</si>
  <si>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</si>
  <si>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</si>
  <si>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</si>
  <si>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</si>
  <si>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</si>
  <si>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</si>
  <si>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</si>
  <si>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</si>
  <si>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</si>
  <si>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</si>
  <si>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</si>
  <si>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</si>
  <si>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</si>
  <si>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</si>
  <si>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</si>
  <si>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</si>
  <si>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</si>
  <si>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</si>
  <si>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</si>
  <si>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</si>
  <si>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</si>
  <si>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</si>
  <si>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</si>
  <si>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</si>
  <si>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</si>
  <si>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</si>
  <si>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</si>
  <si>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</si>
  <si>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</si>
  <si>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</si>
  <si>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</si>
  <si>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</si>
  <si>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</si>
  <si>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</si>
  <si>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</si>
  <si>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</si>
  <si>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</si>
  <si>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</si>
  <si>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</si>
  <si>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</si>
  <si>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</si>
  <si>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</si>
  <si>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</si>
  <si>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</si>
  <si>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</si>
  <si>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</si>
  <si>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</si>
  <si>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</si>
  <si>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</si>
  <si>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</si>
  <si>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</si>
  <si>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</si>
  <si>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</si>
  <si>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</si>
  <si>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</si>
  <si>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</si>
  <si>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</si>
  <si>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</si>
  <si>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</si>
  <si>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</si>
  <si>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</si>
  <si>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</si>
  <si>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</si>
  <si>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</si>
  <si>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</si>
  <si>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</si>
  <si>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</si>
  <si>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</si>
  <si>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</si>
  <si>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</si>
  <si>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</si>
  <si>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</si>
  <si>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</si>
  <si>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</si>
  <si>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</si>
  <si>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</si>
  <si>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</si>
  <si>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</si>
  <si>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</si>
  <si>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</si>
  <si>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</si>
  <si>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</si>
  <si>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</si>
  <si>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</si>
  <si>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</si>
  <si>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</si>
  <si>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</si>
  <si>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</si>
  <si>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</si>
  <si>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</si>
  <si>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</si>
  <si>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</si>
  <si>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</si>
  <si>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</si>
  <si>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</si>
  <si>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</si>
  <si>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</si>
  <si>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</si>
  <si>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</si>
  <si>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</si>
  <si>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</si>
  <si>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</si>
  <si>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</si>
  <si>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</si>
  <si>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</si>
  <si>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</si>
  <si>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</si>
  <si>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</si>
  <si>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</si>
  <si>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</si>
  <si>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</si>
  <si>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</si>
  <si>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</si>
  <si>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</si>
  <si>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</si>
  <si>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</si>
  <si>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</si>
  <si>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</si>
  <si>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</si>
  <si>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</si>
  <si>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</si>
  <si>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</si>
  <si>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</si>
  <si>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</si>
  <si>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</si>
  <si>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</si>
  <si>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</si>
  <si>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</si>
  <si>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</si>
  <si>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</si>
  <si>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</si>
  <si>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</si>
  <si>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</si>
  <si>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</si>
  <si>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</si>
  <si>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</si>
  <si>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</si>
  <si>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</si>
  <si>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</si>
  <si>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</si>
  <si>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</si>
  <si>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</si>
  <si>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</si>
  <si>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</si>
  <si>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</si>
  <si>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</si>
  <si>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</si>
  <si>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</si>
  <si>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</si>
  <si>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</si>
  <si>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</si>
  <si>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</si>
  <si>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</si>
  <si>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</si>
  <si>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</si>
  <si>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</si>
  <si>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</si>
  <si>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</si>
  <si>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</si>
  <si>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</si>
  <si>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</si>
  <si>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</si>
  <si>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</si>
  <si>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</si>
  <si>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</si>
  <si>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</si>
  <si>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</si>
  <si>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</si>
  <si>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</si>
  <si>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</si>
  <si>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</si>
  <si>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</si>
  <si>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</si>
  <si>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</si>
  <si>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</si>
  <si>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</si>
  <si>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</si>
  <si>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</si>
  <si>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</si>
  <si>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</si>
  <si>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</si>
  <si>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</si>
  <si>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</si>
  <si>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</si>
  <si>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</si>
  <si>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</si>
  <si>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</si>
  <si>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</si>
  <si>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</si>
  <si>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</si>
  <si>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</si>
  <si>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</si>
  <si>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</si>
  <si>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</si>
  <si>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</si>
  <si>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</si>
  <si>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</si>
  <si>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</si>
  <si>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</si>
  <si>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</si>
  <si>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</si>
  <si>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</si>
  <si>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</si>
  <si>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</si>
  <si>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</si>
  <si>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</si>
  <si>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</si>
  <si>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</si>
  <si>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</si>
  <si>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</si>
  <si>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</si>
  <si>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</si>
  <si>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</si>
  <si>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</si>
  <si>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</si>
  <si>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</si>
  <si>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</si>
  <si>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</si>
  <si>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</si>
  <si>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</si>
  <si>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</si>
  <si>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</si>
  <si>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</si>
  <si>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</si>
  <si>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</si>
  <si>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</si>
  <si>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</si>
  <si>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</si>
  <si>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</si>
  <si>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</si>
  <si>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</si>
  <si>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</si>
  <si>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</si>
  <si>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</si>
  <si>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</si>
  <si>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</si>
  <si>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</si>
  <si>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</si>
  <si>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</si>
  <si>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</si>
  <si>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</si>
  <si>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</si>
  <si>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</si>
  <si>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</si>
  <si>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</si>
  <si>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</si>
  <si>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</si>
  <si>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</si>
  <si>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</si>
  <si>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</si>
  <si>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</si>
  <si>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</si>
  <si>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</si>
  <si>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</si>
  <si>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</si>
  <si>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</si>
  <si>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</si>
  <si>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</si>
  <si>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</si>
  <si>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</si>
  <si>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</si>
  <si>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</si>
  <si>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</si>
  <si>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</si>
  <si>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</si>
  <si>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</si>
  <si>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</si>
  <si>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</si>
  <si>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</si>
  <si>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</si>
  <si>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</si>
  <si>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</si>
  <si>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</si>
  <si>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</si>
  <si>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</si>
  <si>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</si>
  <si>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</si>
  <si>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</si>
  <si>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</si>
  <si>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</si>
  <si>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</si>
  <si>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</si>
  <si>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</si>
  <si>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</si>
  <si>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</si>
  <si>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</si>
  <si>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</si>
  <si>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</si>
  <si>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</si>
  <si>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</si>
  <si>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</si>
  <si>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</si>
  <si>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</si>
  <si>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</si>
  <si>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</si>
  <si>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</si>
  <si>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</si>
  <si>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</si>
  <si>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</si>
  <si>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</si>
  <si>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</si>
  <si>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</si>
  <si>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</si>
  <si>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</si>
  <si>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</si>
  <si>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</si>
  <si>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</si>
  <si>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</si>
  <si>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</si>
  <si>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</si>
  <si>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</si>
  <si>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</si>
  <si>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</si>
  <si>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</si>
  <si>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</si>
  <si>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</si>
  <si>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</si>
  <si>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</si>
  <si>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</si>
  <si>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</si>
  <si>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</si>
  <si>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</si>
  <si>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</si>
  <si>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</si>
  <si>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</si>
  <si>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</si>
  <si>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</si>
  <si>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</si>
  <si>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</si>
  <si>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</si>
  <si>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</si>
  <si>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</si>
  <si>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</si>
  <si>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</si>
  <si>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</si>
  <si>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</si>
  <si>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</si>
  <si>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</si>
  <si>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</si>
  <si>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</si>
  <si>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</si>
  <si>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</si>
  <si>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</si>
  <si>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</si>
  <si>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</si>
  <si>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</si>
  <si>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</si>
  <si>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</si>
  <si>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</si>
  <si>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</si>
  <si>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</si>
  <si>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</si>
  <si>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</si>
  <si>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</si>
  <si>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</si>
  <si>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</si>
  <si>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</si>
  <si>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</si>
  <si>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</si>
  <si>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</si>
  <si>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</si>
  <si>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</si>
  <si>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</si>
  <si>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</si>
  <si>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</si>
  <si>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</si>
  <si>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</si>
  <si>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</si>
  <si>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</si>
  <si>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</si>
  <si>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</si>
  <si>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</si>
  <si>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</si>
  <si>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</si>
  <si>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</si>
  <si>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</si>
  <si>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</si>
  <si>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</si>
  <si>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</si>
  <si>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</si>
  <si>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</si>
  <si>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</si>
  <si>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</si>
  <si>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</si>
  <si>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</si>
  <si>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</si>
  <si>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</si>
  <si>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</si>
  <si>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</si>
  <si>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</si>
  <si>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</si>
  <si>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</si>
  <si>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</si>
  <si>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</si>
  <si>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</si>
  <si>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</si>
  <si>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</si>
  <si>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</si>
  <si>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</si>
  <si>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</si>
  <si>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</si>
  <si>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</si>
  <si>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</si>
  <si>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</si>
  <si>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</si>
  <si>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</si>
  <si>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</si>
  <si>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</si>
  <si>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</si>
  <si>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</si>
  <si>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</si>
  <si>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</si>
  <si>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</si>
  <si>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</si>
  <si>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</si>
  <si>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</si>
  <si>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</si>
  <si>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</si>
  <si>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</si>
  <si>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</si>
  <si>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</si>
  <si>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</si>
  <si>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</si>
  <si>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</si>
  <si>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</si>
  <si>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</si>
  <si>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</si>
  <si>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</si>
  <si>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</si>
  <si>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</si>
  <si>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</si>
  <si>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</si>
  <si>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</si>
  <si>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</si>
  <si>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</si>
  <si>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</si>
  <si>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</si>
  <si>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</si>
  <si>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</si>
  <si>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</si>
  <si>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</si>
  <si>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</si>
  <si>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</si>
  <si>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</si>
  <si>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</si>
  <si>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</si>
  <si>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</si>
  <si>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</si>
  <si>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</si>
  <si>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</si>
  <si>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</si>
  <si>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</si>
  <si>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</si>
  <si>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</si>
  <si>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</si>
  <si>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</si>
  <si>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</si>
  <si>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</si>
  <si>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</si>
  <si>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</si>
  <si>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</si>
  <si>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</si>
  <si>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</si>
  <si>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</si>
  <si>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</si>
  <si>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</si>
  <si>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</si>
  <si>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</si>
  <si>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</si>
  <si>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</si>
  <si>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</si>
  <si>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</si>
  <si>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</si>
  <si>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</si>
  <si>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</si>
  <si>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</si>
  <si>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</si>
  <si>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</si>
  <si>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</si>
  <si>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</si>
  <si>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</si>
  <si>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</si>
  <si>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</si>
  <si>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</si>
  <si>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</si>
  <si>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</si>
  <si>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</si>
  <si>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</si>
  <si>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</si>
  <si>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</si>
  <si>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</si>
  <si>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</si>
  <si>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</si>
  <si>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</si>
  <si>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</si>
  <si>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</si>
  <si>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</si>
  <si>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</si>
  <si>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</si>
  <si>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</si>
  <si>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</si>
  <si>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</si>
  <si>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</si>
  <si>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</si>
  <si>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</si>
  <si>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</si>
  <si>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</si>
  <si>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</si>
  <si>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</si>
  <si>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</si>
  <si>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</si>
  <si>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</si>
  <si>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</si>
  <si>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</si>
  <si>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</si>
  <si>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</si>
  <si>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</si>
  <si>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</si>
  <si>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</si>
  <si>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</si>
  <si>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</si>
  <si>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</si>
  <si>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</si>
  <si>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</si>
  <si>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</si>
  <si>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</si>
  <si>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</si>
  <si>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</si>
  <si>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</si>
  <si>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</si>
  <si>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</si>
  <si>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</si>
  <si>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</si>
  <si>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</si>
  <si>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</si>
  <si>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</si>
  <si>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</si>
  <si>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</si>
  <si>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</si>
  <si>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</si>
  <si>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</si>
  <si>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</si>
  <si>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</si>
  <si>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</si>
  <si>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</si>
  <si>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</si>
  <si>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</si>
  <si>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</si>
  <si>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</si>
  <si>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</si>
  <si>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</si>
  <si>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</si>
  <si>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</si>
  <si>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</si>
  <si>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</si>
  <si>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</si>
  <si>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</si>
  <si>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</si>
  <si>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</si>
  <si>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</si>
  <si>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</si>
  <si>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</si>
  <si>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</si>
  <si>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</si>
  <si>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</si>
  <si>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</si>
  <si>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</si>
  <si>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</si>
  <si>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</si>
  <si>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</si>
  <si>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</si>
  <si>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</si>
  <si>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</si>
  <si>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</si>
  <si>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</si>
  <si>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</si>
  <si>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</si>
  <si>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</si>
  <si>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</si>
  <si>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</si>
  <si>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</si>
  <si>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</si>
  <si>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</si>
  <si>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</si>
  <si>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</si>
  <si>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</si>
  <si>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</si>
  <si>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</si>
  <si>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</si>
  <si>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</si>
  <si>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</si>
  <si>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</si>
  <si>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</si>
  <si>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</si>
  <si>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</si>
  <si>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</si>
  <si>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</si>
  <si>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</si>
  <si>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</si>
  <si>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</si>
  <si>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</si>
  <si>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</si>
  <si>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</si>
  <si>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</si>
  <si>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</si>
  <si>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</si>
  <si>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</si>
  <si>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</si>
  <si>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</si>
  <si>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</si>
  <si>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</si>
  <si>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</si>
  <si>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</si>
  <si>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</si>
  <si>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</si>
  <si>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</si>
  <si>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</si>
  <si>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</si>
  <si>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</si>
  <si>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</si>
  <si>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</si>
  <si>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</si>
  <si>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</si>
  <si>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</si>
  <si>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</si>
  <si>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</si>
  <si>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</si>
  <si>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</si>
  <si>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</si>
  <si>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</si>
  <si>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</si>
  <si>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</si>
  <si>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</si>
  <si>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</si>
  <si>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</si>
  <si>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</si>
  <si>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</si>
  <si>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</si>
  <si>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</si>
  <si>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</si>
  <si>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</si>
  <si>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</si>
  <si>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</si>
  <si>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</si>
  <si>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</si>
  <si>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</si>
  <si>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</si>
  <si>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</si>
  <si>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</si>
  <si>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</si>
  <si>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</si>
  <si>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</si>
  <si>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</si>
  <si>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</si>
  <si>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</si>
  <si>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</si>
  <si>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</si>
  <si>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</si>
  <si>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</si>
  <si>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</si>
  <si>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</si>
  <si>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</si>
  <si>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</si>
  <si>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</si>
  <si>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</si>
  <si>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</si>
  <si>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</si>
  <si>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</si>
  <si>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</si>
  <si>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</si>
  <si>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</si>
  <si>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</si>
  <si>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</si>
  <si>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</si>
  <si>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</si>
  <si>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</si>
  <si>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</si>
  <si>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</si>
  <si>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</si>
  <si>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</si>
  <si>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</si>
  <si>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</si>
  <si>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</si>
  <si>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</si>
  <si>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</si>
  <si>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</si>
  <si>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</si>
  <si>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</si>
  <si>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</si>
  <si>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</si>
  <si>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</si>
  <si>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</si>
  <si>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</si>
  <si>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</si>
  <si>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</si>
  <si>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</si>
  <si>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</si>
  <si>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</si>
  <si>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</si>
  <si>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</si>
  <si>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</si>
  <si>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</si>
  <si>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</si>
  <si>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</si>
  <si>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</si>
  <si>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</si>
  <si>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</si>
  <si>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</si>
  <si>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</si>
  <si>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</si>
  <si>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</si>
  <si>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</si>
  <si>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</si>
  <si>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</si>
  <si>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</si>
  <si>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</si>
  <si>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</si>
  <si>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</si>
  <si>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</si>
  <si>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</si>
  <si>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</si>
  <si>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</si>
  <si>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</si>
  <si>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</si>
  <si>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</si>
  <si>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</si>
  <si>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</si>
  <si>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</si>
  <si>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</si>
  <si>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</si>
  <si>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</si>
  <si>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</si>
  <si>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</si>
  <si>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</si>
  <si>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</si>
  <si>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</si>
  <si>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</si>
  <si>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</si>
  <si>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</si>
  <si>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</si>
  <si>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</si>
  <si>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</si>
  <si>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</si>
  <si>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</si>
  <si>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</si>
  <si>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</si>
  <si>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</si>
  <si>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</si>
  <si>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</si>
  <si>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</si>
  <si>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</si>
  <si>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</si>
  <si>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</si>
  <si>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</si>
  <si>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</si>
  <si>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</si>
  <si>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</si>
  <si>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</si>
  <si>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</si>
  <si>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</si>
  <si>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</si>
  <si>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</si>
  <si>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</si>
  <si>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</si>
  <si>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</si>
  <si>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</si>
  <si>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</si>
  <si>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</si>
  <si>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</si>
  <si>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</si>
  <si>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</si>
  <si>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</si>
  <si>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</si>
  <si>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</si>
  <si>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</si>
  <si>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</si>
  <si>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</si>
  <si>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</si>
  <si>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</si>
  <si>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</si>
  <si>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</si>
  <si>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</si>
  <si>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</si>
  <si>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</si>
  <si>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</si>
  <si>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</si>
  <si>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</si>
  <si>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</si>
  <si>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</si>
  <si>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</si>
  <si>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</si>
  <si>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</si>
  <si>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</si>
  <si>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</si>
  <si>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</si>
  <si>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</si>
  <si>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</si>
  <si>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</si>
  <si>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</si>
  <si>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</si>
  <si>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</si>
  <si>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</si>
  <si>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</si>
  <si>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</si>
  <si>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</si>
  <si>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</si>
  <si>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</si>
  <si>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</si>
  <si>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</si>
  <si>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</si>
  <si>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</si>
  <si>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</si>
  <si>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</si>
  <si>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</si>
  <si>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</si>
  <si>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</si>
  <si>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</si>
  <si>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</si>
  <si>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</si>
  <si>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</si>
  <si>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</si>
  <si>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</si>
  <si>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</si>
  <si>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</si>
  <si>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</si>
  <si>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</si>
  <si>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</si>
  <si>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</si>
  <si>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</si>
  <si>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</si>
  <si>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</si>
  <si>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</si>
  <si>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</si>
  <si>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</si>
  <si>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</si>
  <si>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</si>
  <si>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</si>
  <si>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</si>
  <si>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</si>
  <si>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</si>
  <si>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</si>
  <si>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</si>
  <si>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</si>
  <si>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</si>
  <si>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</si>
  <si>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</si>
  <si>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</si>
  <si>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</si>
  <si>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</si>
  <si>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</si>
  <si>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</si>
  <si>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</si>
  <si>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</si>
  <si>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</si>
  <si>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</si>
  <si>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</si>
  <si>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</si>
  <si>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</si>
  <si>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</si>
  <si>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</si>
  <si>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</si>
  <si>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</si>
  <si>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</si>
  <si>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</si>
  <si>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</si>
  <si>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</si>
  <si>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</si>
  <si>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</si>
  <si>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</si>
  <si>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</si>
  <si>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</si>
  <si>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</si>
  <si>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</si>
  <si>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</si>
  <si>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</si>
  <si>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</si>
  <si>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</si>
  <si>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</si>
  <si>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</si>
  <si>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</si>
  <si>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</si>
  <si>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</si>
  <si>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</si>
  <si>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</si>
  <si>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</si>
  <si>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</si>
  <si>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</si>
  <si>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</si>
  <si>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</si>
  <si>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</si>
  <si>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</si>
  <si>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</si>
  <si>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</si>
  <si>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</si>
  <si>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</si>
  <si>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</si>
  <si>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</si>
  <si>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</si>
  <si>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</si>
  <si>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</si>
  <si>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</si>
  <si>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</si>
  <si>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</si>
  <si>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</si>
  <si>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</si>
  <si>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</si>
  <si>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</si>
  <si>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</si>
  <si>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</si>
  <si>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</si>
  <si>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</si>
  <si>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</si>
  <si>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</si>
  <si>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</si>
  <si>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</si>
  <si>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</si>
  <si>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</si>
  <si>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</si>
  <si>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</si>
  <si>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</si>
  <si>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</si>
  <si>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</si>
  <si>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</si>
  <si>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</si>
  <si>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</si>
  <si>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</si>
  <si>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</si>
  <si>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</si>
  <si>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</si>
  <si>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</si>
  <si>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</si>
  <si>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</si>
  <si>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</si>
  <si>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</si>
  <si>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</si>
  <si>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</si>
  <si>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</si>
  <si>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</si>
  <si>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</si>
  <si>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</si>
  <si>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</si>
  <si>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</si>
  <si>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</si>
  <si>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</si>
  <si>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</si>
  <si>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</si>
  <si>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</si>
  <si>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</si>
  <si>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</si>
  <si>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</si>
  <si>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</si>
  <si>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</si>
  <si>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</si>
  <si>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</si>
  <si>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</si>
  <si>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</si>
  <si>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</si>
  <si>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</si>
  <si>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</si>
  <si>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</si>
  <si>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</si>
  <si>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</si>
  <si>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</si>
  <si>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</si>
  <si>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</si>
  <si>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</si>
  <si>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</si>
  <si>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</si>
  <si>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</si>
  <si>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</si>
  <si>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</si>
  <si>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</si>
  <si>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</si>
  <si>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</si>
  <si>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</si>
  <si>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</si>
  <si>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</si>
  <si>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</si>
  <si>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</si>
  <si>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</si>
  <si>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</si>
  <si>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</si>
  <si>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</si>
  <si>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</si>
  <si>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</si>
  <si>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</si>
  <si>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</si>
  <si>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</si>
  <si>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</si>
  <si>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</si>
  <si>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</si>
  <si>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</si>
  <si>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</si>
  <si>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</si>
  <si>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</si>
  <si>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</si>
  <si>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</si>
  <si>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</si>
  <si>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</si>
  <si>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</si>
  <si>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</si>
  <si>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</si>
  <si>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</si>
  <si>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</si>
  <si>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</si>
  <si>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</si>
  <si>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</si>
  <si>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</si>
  <si>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</si>
  <si>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</si>
  <si>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</si>
  <si>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</si>
  <si>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</si>
  <si>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</si>
  <si>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</si>
  <si>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</si>
  <si>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</si>
  <si>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</si>
  <si>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</si>
  <si>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</si>
  <si>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</si>
  <si>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</si>
  <si>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</si>
  <si>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</si>
  <si>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</si>
  <si>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</si>
  <si>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</si>
  <si>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</si>
  <si>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</si>
  <si>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</si>
  <si>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</si>
  <si>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</si>
  <si>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</si>
  <si>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</si>
  <si>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</si>
  <si>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</si>
  <si>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</si>
  <si>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</si>
  <si>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</si>
  <si>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</si>
  <si>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</si>
  <si>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</si>
  <si>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</si>
  <si>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</si>
  <si>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</si>
  <si>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</si>
  <si>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</si>
  <si>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</si>
  <si>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</si>
  <si>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</si>
  <si>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</si>
  <si>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</si>
  <si>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</si>
  <si>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</si>
  <si>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</si>
  <si>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</si>
  <si>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</si>
  <si>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</si>
  <si>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</si>
  <si>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</si>
  <si>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</si>
  <si>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</si>
  <si>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</si>
  <si>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</si>
  <si>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</si>
  <si>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</si>
  <si>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</si>
  <si>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</si>
  <si>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</si>
  <si>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</si>
  <si>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</si>
  <si>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</si>
  <si>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</si>
  <si>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</si>
  <si>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</si>
  <si>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</si>
  <si>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</si>
  <si>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</si>
  <si>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</si>
  <si>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</si>
  <si>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</si>
  <si>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</si>
  <si>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</si>
  <si>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</si>
  <si>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</si>
  <si>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</si>
  <si>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</si>
  <si>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</si>
  <si>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</si>
  <si>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</si>
  <si>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</si>
  <si>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</si>
  <si>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</si>
  <si>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</si>
  <si>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</si>
  <si>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</si>
  <si>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</si>
  <si>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</si>
  <si>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</si>
  <si>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</si>
  <si>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</si>
  <si>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</si>
  <si>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</si>
  <si>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</si>
  <si>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</si>
  <si>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</si>
  <si>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</si>
  <si>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</si>
  <si>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</si>
  <si>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</si>
  <si>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</si>
  <si>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</si>
  <si>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</si>
  <si>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</si>
  <si>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</si>
  <si>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</si>
  <si>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</si>
  <si>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</si>
  <si>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</si>
  <si>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</si>
  <si>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</si>
  <si>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</si>
  <si>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</si>
  <si>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</si>
  <si>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</si>
  <si>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</si>
  <si>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</si>
  <si>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</si>
  <si>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</si>
  <si>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</si>
  <si>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</si>
  <si>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</si>
  <si>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</si>
  <si>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</si>
  <si>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</si>
  <si>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</si>
  <si>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</si>
  <si>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</si>
  <si>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</si>
  <si>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</si>
  <si>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</si>
  <si>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</si>
  <si>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</si>
  <si>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</si>
  <si>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</si>
  <si>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</si>
  <si>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</si>
  <si>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</si>
  <si>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</si>
  <si>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</si>
  <si>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</si>
  <si>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</si>
  <si>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</si>
  <si>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</si>
  <si>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</si>
  <si>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</si>
  <si>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</si>
  <si>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</si>
  <si>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</si>
  <si>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</si>
  <si>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</si>
  <si>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</si>
  <si>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</si>
  <si>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</si>
  <si>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</si>
  <si>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</si>
  <si>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</si>
  <si>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</si>
  <si>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</si>
  <si>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</si>
  <si>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</si>
  <si>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</si>
  <si>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</si>
  <si>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</si>
  <si>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</si>
  <si>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</si>
  <si>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</si>
  <si>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</si>
  <si>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</si>
  <si>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</si>
  <si>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</si>
  <si>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</si>
  <si>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</si>
  <si>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</si>
  <si>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</si>
  <si>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</si>
  <si>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</si>
  <si>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</si>
  <si>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</si>
  <si>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</si>
  <si>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</si>
  <si>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</si>
  <si>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</si>
  <si>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</si>
  <si>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</si>
  <si>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</si>
  <si>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</si>
  <si>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</si>
  <si>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</si>
  <si>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</si>
  <si>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</si>
  <si>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</si>
  <si>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</si>
  <si>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</si>
  <si>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</si>
  <si>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</si>
  <si>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</si>
  <si>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</si>
  <si>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</si>
  <si>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</si>
  <si>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</si>
  <si>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</si>
  <si>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</si>
  <si>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</si>
  <si>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</si>
  <si>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</si>
  <si>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</si>
  <si>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</si>
  <si>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</si>
  <si>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</si>
  <si>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</si>
  <si>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</si>
  <si>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</si>
  <si>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</si>
  <si>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</si>
  <si>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</si>
  <si>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</si>
  <si>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</si>
  <si>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</si>
  <si>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</si>
  <si>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</si>
  <si>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</si>
  <si>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</si>
  <si>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</si>
  <si>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</si>
  <si>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</si>
  <si>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</si>
  <si>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</si>
  <si>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</si>
  <si>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</si>
  <si>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</si>
  <si>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</si>
  <si>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</si>
  <si>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</si>
  <si>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</si>
  <si>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</si>
  <si>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</si>
  <si>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</si>
  <si>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</si>
  <si>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</si>
  <si>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</si>
  <si>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</si>
  <si>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</si>
  <si>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</si>
  <si>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</si>
  <si>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</si>
  <si>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</si>
  <si>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</si>
  <si>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</si>
  <si>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</si>
  <si>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</si>
  <si>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</si>
  <si>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</si>
  <si>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</si>
  <si>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</si>
  <si>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</si>
  <si>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</si>
  <si>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</si>
  <si>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</si>
  <si>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</si>
  <si>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</si>
  <si>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</si>
  <si>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</si>
  <si>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</si>
  <si>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</si>
  <si>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</si>
  <si>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</si>
  <si>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</si>
  <si>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</si>
  <si>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</si>
  <si>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</si>
  <si>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</si>
  <si>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</si>
  <si>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</si>
  <si>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</si>
  <si>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</si>
  <si>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</si>
  <si>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</si>
  <si>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</si>
  <si>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</si>
  <si>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</si>
  <si>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</si>
  <si>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</si>
  <si>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</si>
  <si>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</si>
  <si>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</si>
  <si>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</si>
  <si>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</si>
  <si>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</si>
  <si>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</si>
  <si>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</si>
  <si>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</si>
  <si>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</si>
  <si>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</si>
  <si>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</si>
  <si>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</si>
  <si>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</si>
  <si>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</si>
  <si>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</si>
  <si>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</si>
  <si>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</si>
  <si>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</si>
  <si>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</si>
  <si>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</si>
  <si>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</si>
  <si>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</si>
  <si>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</si>
  <si>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</si>
  <si>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</si>
  <si>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</si>
  <si>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</si>
  <si>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</si>
  <si>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</si>
  <si>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</si>
  <si>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</si>
  <si>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</si>
  <si>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</si>
  <si>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</si>
  <si>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</si>
  <si>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</si>
  <si>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</si>
  <si>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</si>
  <si>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</si>
  <si>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</si>
  <si>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</si>
  <si>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</si>
  <si>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</si>
  <si>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</si>
  <si>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</si>
  <si>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</si>
  <si>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</si>
  <si>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</si>
  <si>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</si>
  <si>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</si>
  <si>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</si>
  <si>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</si>
  <si>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</si>
  <si>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</si>
  <si>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</si>
  <si>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</si>
  <si>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</si>
  <si>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</si>
  <si>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</si>
  <si>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</si>
  <si>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</si>
  <si>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</si>
  <si>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</si>
  <si>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</si>
  <si>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</si>
  <si>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</si>
  <si>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</si>
  <si>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</si>
  <si>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</si>
  <si>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</si>
  <si>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</si>
  <si>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</si>
  <si>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</si>
  <si>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</si>
  <si>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</si>
  <si>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</si>
  <si>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</si>
  <si>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</si>
  <si>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</si>
  <si>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</si>
  <si>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</si>
  <si>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</si>
  <si>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</si>
  <si>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</si>
  <si>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</si>
  <si>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</si>
  <si>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</si>
  <si>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</si>
  <si>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</si>
  <si>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</si>
  <si>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</si>
  <si>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</si>
  <si>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</si>
  <si>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</si>
  <si>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</si>
  <si>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</si>
  <si>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</si>
  <si>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</si>
  <si>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</si>
  <si>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</si>
  <si>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</si>
  <si>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</si>
  <si>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</si>
  <si>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</si>
  <si>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</si>
  <si>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</si>
  <si>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</si>
  <si>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</si>
  <si>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</si>
  <si>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</si>
  <si>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</si>
  <si>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</si>
  <si>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</si>
  <si>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</si>
  <si>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</si>
  <si>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</si>
  <si>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</si>
  <si>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</si>
  <si>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</si>
  <si>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</si>
  <si>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</si>
  <si>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</si>
  <si>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</si>
  <si>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</si>
  <si>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</si>
  <si>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</si>
  <si>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</si>
  <si>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</si>
  <si>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</si>
  <si>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</si>
  <si>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</si>
  <si>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</si>
  <si>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</si>
  <si>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</si>
  <si>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</si>
  <si>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</si>
  <si>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</si>
  <si>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</si>
  <si>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</si>
  <si>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</si>
  <si>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</si>
  <si>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</si>
  <si>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</si>
  <si>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</si>
  <si>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</si>
  <si>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</si>
  <si>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</si>
  <si>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</si>
  <si>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</si>
  <si>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</si>
  <si>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</si>
  <si>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</si>
  <si>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</si>
  <si>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</si>
  <si>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</si>
  <si>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</si>
  <si>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</si>
  <si>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</si>
  <si>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</si>
  <si>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</si>
  <si>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</si>
  <si>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</si>
  <si>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</si>
  <si>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</si>
  <si>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</si>
  <si>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</si>
  <si>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</si>
  <si>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</si>
  <si>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</si>
  <si>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</si>
  <si>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</si>
  <si>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</si>
  <si>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</si>
  <si>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</si>
  <si>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</si>
  <si>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</si>
  <si>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</si>
  <si>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</si>
  <si>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</si>
  <si>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</si>
  <si>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</si>
  <si>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</si>
  <si>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</si>
  <si>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</si>
  <si>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</si>
  <si>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</si>
  <si>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</si>
  <si>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</si>
  <si>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</si>
  <si>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</si>
  <si>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</si>
  <si>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</si>
  <si>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</si>
  <si>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</si>
  <si>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</si>
  <si>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</si>
  <si>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</si>
  <si>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</si>
  <si>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</si>
  <si>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</si>
  <si>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</si>
  <si>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</si>
  <si>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</si>
  <si>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</si>
  <si>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</si>
  <si>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</si>
  <si>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</si>
  <si>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</si>
  <si>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</si>
  <si>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</si>
  <si>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</si>
  <si>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</si>
  <si>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</si>
  <si>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</si>
  <si>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</si>
  <si>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</si>
  <si>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</si>
  <si>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</si>
  <si>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</si>
  <si>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</si>
  <si>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</si>
  <si>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</si>
  <si>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</si>
  <si>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</si>
  <si>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</si>
  <si>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</si>
  <si>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</si>
  <si>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</si>
  <si>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</si>
  <si>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</si>
  <si>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</si>
  <si>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</si>
  <si>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</si>
  <si>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</si>
  <si>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</si>
  <si>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</si>
  <si>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</si>
  <si>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</si>
  <si>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</si>
  <si>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</si>
  <si>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</si>
  <si>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</si>
  <si>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</si>
  <si>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</si>
  <si>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</si>
  <si>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</si>
  <si>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</si>
  <si>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</si>
  <si>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</si>
  <si>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</si>
  <si>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</si>
  <si>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</si>
  <si>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</si>
  <si>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</si>
  <si>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</si>
  <si>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</si>
  <si>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</si>
  <si>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</si>
  <si>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</si>
  <si>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</si>
  <si>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</si>
  <si>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</si>
  <si>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</si>
  <si>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</si>
  <si>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</si>
  <si>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</si>
  <si>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</si>
  <si>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</si>
  <si>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</si>
  <si>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</si>
  <si>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</si>
  <si>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</si>
  <si>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</si>
  <si>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</si>
  <si>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</si>
  <si>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</si>
  <si>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</si>
  <si>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</si>
  <si>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</si>
  <si>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</si>
  <si>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</si>
  <si>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</si>
  <si>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</si>
  <si>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</si>
  <si>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</si>
  <si>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</si>
  <si>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</si>
  <si>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</si>
  <si>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</si>
  <si>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</si>
  <si>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</si>
  <si>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</si>
  <si>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</si>
  <si>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</si>
  <si>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</si>
  <si>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</si>
  <si>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</si>
  <si>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</si>
  <si>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</si>
  <si>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</si>
  <si>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</si>
  <si>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</si>
  <si>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</si>
  <si>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</si>
  <si>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</si>
  <si>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</si>
  <si>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</si>
  <si>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</si>
  <si>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</si>
  <si>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</si>
  <si>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</si>
  <si>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</si>
  <si>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</si>
  <si>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</si>
  <si>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</si>
  <si>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</si>
  <si>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</si>
  <si>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</si>
  <si>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</si>
  <si>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</si>
  <si>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</si>
  <si>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</si>
  <si>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</si>
  <si>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</si>
  <si>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</si>
  <si>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</si>
  <si>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</si>
  <si>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</si>
  <si>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</si>
  <si>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</si>
  <si>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</si>
  <si>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</si>
  <si>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</si>
  <si>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</si>
  <si>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</si>
  <si>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</si>
  <si>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</si>
  <si>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</si>
  <si>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</si>
  <si>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</si>
  <si>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</si>
  <si>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</si>
  <si>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</si>
  <si>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</si>
  <si>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</si>
  <si>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</si>
  <si>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</si>
  <si>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</si>
  <si>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</si>
  <si>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</si>
  <si>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</si>
  <si>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</si>
  <si>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</si>
  <si>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</si>
  <si>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</si>
  <si>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</si>
  <si>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</si>
  <si>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</si>
  <si>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</si>
  <si>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</si>
  <si>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</si>
  <si>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</si>
  <si>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</si>
  <si>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</si>
  <si>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</si>
  <si>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</si>
  <si>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</si>
  <si>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</si>
  <si>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</si>
  <si>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</si>
  <si>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</si>
  <si>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</si>
  <si>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</si>
  <si>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</si>
  <si>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</si>
  <si>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</si>
  <si>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</si>
  <si>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</si>
  <si>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</si>
  <si>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</si>
  <si>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</si>
  <si>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</si>
  <si>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</si>
  <si>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</si>
  <si>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</si>
  <si>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</si>
  <si>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</si>
  <si>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</si>
  <si>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</si>
  <si>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</si>
  <si>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</si>
  <si>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</si>
  <si>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</si>
  <si>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</si>
  <si>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</si>
  <si>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</si>
  <si>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</si>
  <si>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</si>
  <si>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</si>
  <si>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</si>
  <si>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</si>
  <si>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</si>
  <si>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</si>
  <si>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</si>
  <si>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</si>
  <si>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</si>
  <si>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</si>
  <si>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</si>
  <si>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</si>
  <si>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</si>
  <si>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</si>
  <si>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</si>
  <si>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</si>
  <si>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</si>
  <si>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</si>
  <si>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</si>
  <si>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</si>
  <si>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</si>
  <si>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</si>
  <si>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</si>
  <si>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</si>
  <si>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</si>
  <si>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</si>
  <si>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</si>
  <si>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</si>
  <si>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</si>
  <si>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</si>
  <si>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</si>
  <si>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</si>
  <si>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</si>
  <si>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</si>
  <si>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</si>
  <si>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</si>
  <si>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</si>
  <si>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</si>
  <si>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</si>
  <si>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</si>
  <si>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</si>
  <si>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</si>
  <si>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</si>
  <si>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</si>
  <si>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</si>
  <si>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</si>
  <si>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</si>
  <si>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</si>
  <si>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</si>
  <si>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</si>
  <si>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</si>
  <si>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</si>
  <si>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</si>
  <si>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</si>
  <si>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</si>
  <si>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</si>
  <si>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</si>
  <si>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</si>
  <si>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</si>
  <si>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</si>
  <si>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</si>
  <si>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</si>
  <si>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</si>
  <si>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</si>
  <si>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</si>
  <si>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</si>
  <si>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</si>
  <si>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</si>
  <si>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</si>
  <si>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</si>
  <si>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</si>
  <si>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</si>
  <si>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</si>
  <si>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</si>
  <si>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</si>
  <si>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</si>
  <si>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</si>
  <si>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</si>
  <si>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</si>
  <si>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</si>
  <si>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</si>
  <si>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</si>
  <si>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</si>
  <si>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</si>
  <si>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</si>
  <si>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</si>
  <si>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</si>
  <si>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</si>
  <si>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</si>
  <si>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</si>
  <si>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</si>
  <si>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</si>
  <si>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</si>
  <si>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</si>
  <si>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</si>
  <si>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</si>
  <si>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</si>
  <si>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</si>
  <si>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</si>
  <si>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</si>
  <si>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</si>
  <si>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</si>
  <si>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</si>
  <si>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</si>
  <si>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</si>
  <si>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</si>
  <si>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</si>
  <si>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</si>
  <si>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</si>
  <si>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</si>
  <si>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</si>
  <si>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</si>
  <si>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</si>
  <si>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</si>
  <si>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</si>
  <si>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</si>
  <si>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</si>
  <si>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</si>
  <si>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</si>
  <si>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</si>
  <si>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</si>
  <si>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</si>
  <si>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</si>
  <si>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</si>
  <si>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</si>
  <si>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</si>
  <si>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</si>
  <si>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</si>
  <si>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</si>
  <si>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</si>
  <si>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</si>
  <si>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</si>
  <si>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</si>
  <si>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</si>
  <si>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</si>
  <si>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</si>
  <si>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</si>
  <si>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</si>
  <si>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</si>
  <si>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</si>
  <si>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</si>
  <si>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</si>
  <si>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</si>
  <si>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</si>
  <si>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</si>
  <si>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</si>
  <si>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</si>
  <si>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</si>
  <si>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</si>
  <si>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</si>
  <si>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</si>
  <si>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</si>
  <si>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</si>
  <si>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</si>
  <si>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</si>
  <si>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</si>
  <si>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</si>
  <si>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</si>
  <si>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</si>
  <si>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</si>
  <si>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</si>
  <si>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</si>
  <si>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</si>
  <si>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</si>
  <si>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</si>
  <si>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</si>
  <si>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</si>
  <si>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</si>
  <si>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</si>
  <si>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</si>
  <si>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</si>
  <si>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</si>
  <si>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</si>
  <si>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</si>
  <si>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</si>
  <si>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</si>
  <si>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</si>
  <si>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</si>
  <si>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</si>
  <si>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</si>
  <si>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</si>
  <si>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</si>
  <si>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</si>
  <si>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</si>
  <si>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</si>
  <si>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</si>
  <si>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</si>
  <si>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</si>
  <si>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</si>
  <si>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</si>
  <si>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</si>
  <si>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</si>
  <si>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</si>
  <si>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</si>
  <si>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</si>
  <si>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</si>
  <si>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</si>
  <si>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</si>
  <si>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</si>
  <si>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</si>
  <si>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</si>
  <si>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</si>
  <si>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</si>
  <si>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</si>
  <si>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</si>
  <si>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</si>
  <si>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</si>
  <si>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</si>
  <si>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</si>
  <si>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</si>
  <si>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</si>
  <si>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</si>
  <si>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</si>
  <si>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</si>
  <si>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</si>
  <si>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</si>
  <si>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</si>
  <si>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</si>
  <si>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</si>
  <si>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</si>
  <si>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</si>
  <si>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</si>
  <si>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</si>
  <si>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</si>
  <si>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</si>
  <si>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</si>
  <si>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</si>
  <si>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</si>
  <si>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</si>
  <si>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</si>
  <si>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</si>
  <si>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</si>
  <si>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</si>
  <si>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</si>
  <si>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</si>
  <si>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</si>
  <si>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</si>
  <si>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</si>
  <si>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</si>
  <si>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</si>
  <si>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</si>
  <si>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</si>
  <si>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</si>
  <si>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</si>
  <si>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</si>
  <si>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</si>
  <si>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</si>
  <si>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</si>
  <si>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</si>
  <si>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</si>
  <si>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</si>
  <si>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</si>
  <si>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</si>
  <si>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</si>
  <si>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</si>
  <si>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</si>
  <si>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</si>
  <si>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</si>
  <si>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</si>
  <si>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</si>
  <si>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</si>
  <si>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</si>
  <si>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</si>
  <si>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</si>
  <si>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</si>
  <si>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</si>
  <si>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</si>
  <si>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</si>
  <si>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</si>
  <si>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</si>
  <si>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</si>
  <si>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</si>
  <si>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</si>
  <si>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</si>
  <si>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</si>
  <si>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</si>
  <si>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</si>
  <si>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</si>
  <si>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</si>
  <si>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</si>
  <si>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</si>
  <si>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</si>
  <si>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</si>
  <si>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</si>
  <si>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</si>
  <si>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</si>
  <si>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</si>
  <si>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</si>
  <si>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</si>
  <si>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</si>
  <si>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</si>
  <si>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</si>
  <si>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</si>
  <si>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</si>
  <si>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</si>
  <si>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</si>
  <si>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</si>
  <si>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</si>
  <si>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</si>
  <si>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</si>
  <si>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</si>
  <si>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</si>
  <si>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</si>
  <si>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</si>
  <si>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</si>
  <si>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</si>
  <si>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</si>
  <si>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</si>
  <si>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</si>
  <si>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</si>
  <si>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</si>
  <si>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</si>
  <si>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</si>
  <si>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</si>
  <si>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</si>
  <si>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</si>
  <si>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</si>
  <si>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</si>
  <si>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</si>
  <si>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</si>
  <si>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</si>
  <si>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</si>
  <si>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</si>
  <si>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</si>
  <si>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</si>
  <si>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</si>
  <si>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</si>
  <si>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</si>
  <si>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</si>
  <si>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</si>
  <si>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</si>
  <si>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</si>
  <si>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</si>
  <si>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</si>
  <si>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</si>
  <si>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</si>
  <si>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</si>
  <si>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</si>
  <si>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</si>
  <si>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</si>
  <si>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</si>
  <si>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</si>
  <si>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</si>
  <si>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</si>
  <si>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</si>
  <si>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</si>
  <si>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</si>
  <si>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</si>
  <si>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</si>
  <si>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</si>
  <si>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</si>
  <si>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</si>
  <si>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</si>
  <si>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</si>
  <si>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</si>
  <si>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</si>
  <si>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</si>
  <si>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</si>
  <si>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</si>
  <si>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</si>
  <si>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</si>
  <si>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</si>
  <si>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</si>
  <si>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</si>
  <si>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</si>
  <si>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</si>
  <si>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</si>
  <si>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</si>
  <si>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</si>
  <si>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</si>
  <si>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</si>
  <si>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</si>
  <si>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</si>
  <si>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</si>
  <si>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</si>
  <si>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</si>
  <si>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</si>
  <si>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</si>
  <si>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</si>
  <si>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</si>
  <si>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</si>
  <si>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</si>
  <si>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</si>
  <si>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</si>
  <si>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</si>
  <si>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</si>
  <si>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</si>
  <si>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</si>
  <si>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</si>
  <si>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</si>
  <si>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</si>
  <si>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</si>
  <si>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</si>
  <si>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</si>
  <si>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</si>
  <si>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</si>
  <si>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</si>
  <si>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</si>
  <si>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</si>
  <si>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</si>
  <si>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</si>
  <si>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</si>
  <si>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</si>
  <si>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</si>
  <si>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</si>
  <si>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</si>
  <si>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</si>
  <si>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</si>
  <si>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</si>
  <si>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</si>
  <si>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</si>
  <si>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</si>
  <si>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</si>
  <si>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</si>
  <si>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</si>
  <si>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</si>
  <si>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</si>
  <si>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</si>
  <si>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</si>
  <si>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</si>
  <si>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</si>
  <si>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</si>
  <si>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</si>
  <si>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</si>
  <si>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</si>
  <si>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</si>
  <si>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</si>
  <si>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</si>
  <si>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</si>
  <si>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</si>
  <si>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</si>
  <si>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</si>
  <si>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</si>
  <si>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</si>
  <si>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</si>
  <si>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</si>
  <si>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</si>
  <si>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</si>
  <si>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</si>
  <si>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</si>
  <si>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</si>
  <si>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</si>
  <si>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</si>
  <si>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</si>
  <si>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</si>
  <si>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</si>
  <si>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</si>
  <si>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</si>
  <si>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</si>
  <si>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</si>
  <si>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</si>
  <si>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</si>
  <si>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</si>
  <si>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</si>
  <si>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</si>
  <si>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</si>
  <si>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</si>
  <si>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</si>
  <si>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</si>
  <si>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</si>
  <si>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</si>
  <si>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</si>
  <si>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</si>
  <si>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</si>
  <si>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</si>
  <si>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</si>
  <si>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</si>
  <si>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</si>
  <si>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</si>
  <si>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</si>
  <si>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</si>
  <si>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</si>
  <si>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</si>
  <si>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</si>
  <si>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</si>
  <si>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</si>
  <si>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</si>
  <si>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</si>
  <si>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</si>
  <si>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</si>
  <si>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</si>
  <si>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</si>
  <si>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</si>
  <si>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</si>
  <si>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</si>
  <si>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</si>
  <si>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</si>
  <si>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</si>
  <si>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</si>
  <si>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</si>
  <si>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</si>
  <si>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</si>
  <si>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</si>
  <si>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</si>
  <si>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</si>
  <si>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</si>
  <si>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</si>
  <si>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</si>
  <si>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</si>
  <si>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</si>
  <si>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</si>
  <si>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</si>
  <si>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</si>
  <si>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</si>
  <si>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</si>
  <si>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</si>
  <si>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</si>
  <si>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</si>
  <si>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</si>
  <si>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</si>
  <si>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</si>
  <si>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</si>
  <si>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</si>
  <si>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</si>
  <si>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</si>
  <si>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</si>
  <si>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</si>
  <si>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</si>
  <si>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</si>
  <si>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</si>
  <si>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</si>
  <si>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</si>
  <si>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</si>
  <si>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</si>
  <si>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</si>
  <si>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</si>
  <si>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</si>
  <si>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</si>
  <si>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</si>
  <si>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</si>
  <si>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</si>
  <si>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</si>
  <si>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</si>
  <si>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</si>
  <si>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</si>
  <si>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</si>
  <si>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</si>
  <si>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</si>
  <si>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</si>
  <si>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</si>
  <si>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</si>
  <si>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</si>
  <si>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</si>
  <si>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</si>
  <si>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</si>
  <si>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</si>
  <si>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</si>
  <si>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</si>
  <si>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</si>
  <si>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</si>
  <si>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</si>
  <si>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</si>
  <si>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</si>
  <si>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</si>
  <si>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</si>
  <si>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</si>
  <si>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</si>
  <si>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</si>
  <si>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</si>
  <si>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</si>
  <si>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</si>
  <si>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</si>
  <si>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</si>
  <si>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</si>
  <si>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</si>
  <si>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</si>
  <si>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</si>
  <si>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</si>
  <si>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</si>
  <si>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</si>
  <si>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</si>
  <si>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</si>
  <si>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</si>
  <si>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</si>
  <si>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</si>
  <si>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</si>
  <si>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</si>
  <si>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</si>
  <si>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</si>
  <si>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</si>
  <si>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</si>
  <si>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</si>
  <si>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</si>
  <si>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</si>
  <si>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</si>
  <si>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</si>
  <si>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</si>
  <si>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</si>
  <si>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</si>
  <si>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</si>
  <si>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</si>
  <si>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</si>
  <si>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</si>
  <si>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</si>
  <si>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</si>
  <si>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</si>
  <si>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</si>
  <si>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</si>
  <si>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</si>
  <si>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</si>
  <si>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</si>
  <si>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</si>
  <si>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</si>
  <si>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</si>
  <si>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</si>
  <si>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</si>
  <si>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</si>
  <si>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</si>
  <si>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</si>
  <si>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</si>
  <si>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</si>
  <si>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</si>
  <si>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</si>
  <si>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</si>
  <si>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</si>
  <si>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</si>
  <si>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</si>
  <si>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</si>
  <si>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</si>
  <si>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</si>
  <si>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</si>
  <si>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</si>
  <si>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</si>
  <si>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</si>
  <si>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</si>
  <si>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</si>
  <si>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</si>
  <si>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</si>
  <si>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</si>
  <si>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</si>
  <si>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</si>
  <si>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</si>
  <si>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</si>
  <si>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</si>
  <si>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</si>
  <si>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</si>
  <si>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</si>
  <si>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</si>
  <si>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</si>
  <si>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</si>
  <si>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</si>
  <si>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</si>
  <si>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</si>
  <si>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</si>
  <si>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</si>
  <si>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</si>
  <si>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</si>
  <si>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</si>
  <si>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</si>
  <si>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</si>
  <si>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</si>
  <si>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</si>
  <si>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</si>
  <si>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</si>
  <si>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</si>
  <si>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</si>
  <si>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</si>
  <si>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</si>
  <si>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</si>
  <si>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</si>
  <si>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</si>
  <si>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</si>
  <si>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</si>
  <si>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</si>
  <si>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</si>
  <si>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</si>
  <si>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</si>
  <si>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</si>
  <si>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</si>
  <si>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</si>
  <si>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</si>
  <si>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</si>
  <si>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</si>
  <si>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</si>
  <si>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</si>
  <si>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</si>
  <si>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</si>
  <si>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</si>
  <si>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</si>
  <si>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</si>
  <si>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</si>
  <si>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</si>
  <si>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</si>
  <si>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</si>
  <si>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</si>
  <si>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</si>
  <si>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</si>
  <si>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</si>
  <si>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</si>
  <si>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</si>
  <si>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</si>
  <si>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</si>
  <si>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</si>
  <si>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</si>
  <si>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</si>
  <si>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</si>
  <si>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</si>
  <si>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</si>
  <si>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</si>
  <si>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</si>
  <si>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</si>
  <si>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</si>
  <si>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</si>
  <si>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</si>
  <si>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</si>
  <si>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</si>
  <si>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</si>
  <si>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</si>
  <si>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</si>
  <si>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</si>
  <si>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</si>
  <si>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</si>
  <si>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</si>
  <si>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</si>
  <si>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</si>
  <si>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</si>
  <si>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</si>
  <si>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</si>
  <si>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</si>
  <si>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</si>
  <si>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</si>
  <si>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</si>
  <si>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</si>
  <si>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</si>
  <si>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</si>
  <si>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</si>
  <si>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</si>
  <si>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</si>
  <si>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</si>
  <si>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</si>
  <si>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</si>
  <si>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</si>
  <si>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</si>
  <si>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</si>
  <si>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</si>
  <si>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</si>
  <si>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</si>
  <si>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</si>
  <si>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</si>
  <si>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</si>
  <si>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</si>
  <si>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</si>
  <si>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</si>
  <si>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</si>
  <si>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</si>
  <si>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</si>
  <si>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</si>
  <si>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</si>
  <si>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</si>
  <si>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</si>
  <si>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</si>
  <si>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</si>
  <si>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</si>
  <si>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</si>
  <si>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</si>
  <si>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</si>
  <si>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</si>
  <si>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</si>
  <si>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</si>
  <si>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</si>
  <si>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</si>
  <si>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</si>
  <si>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</si>
  <si>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</si>
  <si>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</si>
  <si>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</si>
  <si>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</si>
  <si>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</si>
  <si>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</si>
  <si>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</si>
  <si>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</si>
  <si>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</si>
  <si>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</si>
  <si>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</si>
  <si>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</si>
  <si>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</si>
  <si>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</si>
  <si>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</si>
  <si>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</si>
  <si>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</si>
  <si>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</si>
  <si>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</si>
  <si>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</si>
  <si>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</si>
  <si>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</si>
  <si>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</si>
  <si>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</si>
  <si>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</si>
  <si>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</si>
  <si>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</si>
  <si>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</si>
  <si>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</si>
  <si>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</si>
  <si>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</si>
  <si>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</si>
  <si>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</si>
  <si>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</si>
  <si>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</si>
  <si>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</si>
  <si>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</si>
  <si>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</si>
  <si>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</si>
  <si>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</si>
  <si>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</si>
  <si>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</si>
  <si>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</si>
  <si>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</si>
  <si>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</si>
  <si>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</si>
  <si>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</si>
  <si>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</si>
  <si>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</si>
  <si>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</si>
  <si>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</si>
  <si>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</si>
  <si>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</si>
  <si>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</si>
  <si>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</si>
  <si>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</si>
  <si>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</si>
  <si>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</si>
  <si>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</si>
  <si>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</si>
  <si>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</si>
  <si>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</si>
  <si>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</si>
  <si>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</si>
  <si>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</si>
  <si>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</si>
  <si>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</si>
  <si>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</si>
  <si>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</si>
  <si>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</si>
  <si>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</si>
  <si>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</si>
  <si>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</si>
  <si>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</si>
  <si>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</si>
  <si>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</si>
  <si>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</si>
  <si>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</si>
  <si>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</si>
  <si>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</si>
  <si>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</si>
  <si>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</si>
  <si>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</si>
  <si>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</si>
  <si>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</si>
  <si>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</si>
  <si>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</si>
  <si>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</si>
  <si>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</si>
  <si>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</si>
  <si>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</si>
  <si>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</si>
  <si>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</si>
  <si>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</si>
  <si>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</si>
  <si>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</si>
  <si>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</si>
  <si>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</si>
  <si>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</si>
  <si>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</si>
  <si>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</si>
  <si>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</si>
  <si>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</si>
  <si>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</si>
  <si>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</si>
  <si>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</si>
  <si>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</si>
  <si>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</si>
  <si>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</si>
  <si>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</si>
  <si>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</si>
  <si>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</si>
  <si>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</si>
  <si>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</si>
  <si>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</si>
  <si>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</si>
  <si>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</si>
  <si>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</si>
  <si>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</si>
  <si>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</si>
  <si>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</si>
  <si>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</si>
  <si>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</si>
  <si>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</si>
  <si>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</si>
  <si>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</si>
  <si>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</si>
  <si>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</si>
  <si>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</si>
  <si>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</si>
  <si>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</si>
  <si>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</si>
  <si>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</si>
  <si>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</si>
  <si>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</si>
  <si>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</si>
  <si>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</si>
  <si>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</si>
  <si>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</si>
  <si>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</si>
  <si>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</si>
  <si>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</si>
  <si>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</si>
  <si>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</si>
  <si>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</si>
  <si>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</si>
  <si>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</si>
  <si>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</si>
  <si>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</si>
  <si>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</si>
  <si>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</si>
  <si>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</si>
  <si>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</si>
  <si>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</si>
  <si>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</si>
  <si>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</si>
  <si>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</si>
  <si>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</si>
  <si>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</si>
  <si>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</si>
  <si>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</si>
  <si>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</si>
  <si>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</si>
  <si>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</si>
  <si>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</si>
  <si>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</si>
  <si>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</si>
  <si>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</si>
  <si>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</si>
  <si>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</si>
  <si>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</si>
  <si>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</si>
  <si>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</si>
  <si>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</si>
  <si>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</si>
  <si>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</si>
  <si>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</si>
  <si>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</si>
  <si>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</si>
  <si>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</si>
  <si>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</si>
  <si>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</si>
  <si>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</si>
  <si>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</si>
  <si>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</si>
  <si>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</si>
  <si>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</si>
  <si>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</si>
  <si>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</si>
  <si>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</si>
  <si>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</si>
  <si>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</si>
  <si>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</si>
  <si>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</si>
  <si>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</si>
  <si>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</si>
  <si>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</si>
  <si>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</si>
  <si>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</si>
  <si>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</si>
  <si>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</si>
  <si>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</si>
  <si>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</si>
  <si>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</si>
  <si>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</si>
  <si>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</si>
  <si>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</si>
  <si>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</si>
  <si>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</si>
  <si>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</si>
  <si>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</si>
  <si>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</si>
  <si>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</si>
  <si>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</si>
  <si>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</si>
  <si>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</si>
  <si>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</si>
  <si>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</si>
  <si>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</si>
  <si>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</si>
  <si>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</si>
  <si>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</si>
  <si>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</si>
  <si>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</si>
  <si>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</si>
  <si>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</si>
  <si>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</si>
  <si>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</si>
  <si>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</si>
  <si>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</si>
  <si>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</si>
  <si>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</si>
  <si>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</si>
  <si>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</si>
  <si>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</si>
  <si>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</si>
  <si>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</si>
  <si>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</si>
  <si>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</si>
  <si>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</si>
  <si>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</si>
  <si>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</si>
  <si>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</si>
  <si>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</si>
  <si>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</si>
  <si>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</si>
  <si>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</si>
  <si>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</si>
  <si>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</si>
  <si>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</si>
  <si>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</si>
  <si>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</si>
  <si>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</si>
  <si>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</si>
  <si>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</si>
  <si>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</si>
  <si>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</si>
  <si>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</si>
  <si>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</si>
  <si>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</si>
  <si>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</si>
  <si>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</si>
  <si>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</si>
  <si>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</si>
  <si>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</si>
  <si>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</si>
  <si>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</si>
  <si>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</si>
  <si>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</si>
  <si>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</si>
  <si>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</si>
  <si>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</si>
  <si>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</si>
  <si>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</si>
  <si>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</si>
  <si>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</si>
  <si>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</si>
  <si>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</si>
  <si>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</si>
  <si>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</si>
  <si>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</si>
  <si>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</si>
  <si>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</si>
  <si>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</si>
  <si>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</si>
  <si>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</si>
  <si>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</si>
  <si>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</si>
  <si>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</si>
  <si>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</si>
  <si>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</si>
  <si>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</si>
  <si>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</si>
  <si>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</si>
  <si>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</si>
  <si>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</si>
  <si>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</si>
  <si>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</si>
  <si>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</si>
  <si>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</si>
  <si>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</si>
  <si>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</si>
  <si>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</si>
  <si>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</si>
  <si>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</si>
  <si>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</si>
  <si>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</si>
  <si>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</si>
  <si>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</si>
  <si>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</si>
  <si>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</si>
  <si>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</si>
  <si>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</si>
  <si>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</si>
  <si>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</si>
  <si>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</si>
  <si>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</si>
  <si>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</si>
  <si>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</si>
  <si>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</si>
  <si>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</si>
  <si>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</si>
  <si>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</si>
  <si>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</si>
  <si>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</si>
  <si>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</si>
  <si>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</si>
  <si>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</si>
  <si>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</si>
  <si>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</si>
  <si>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</si>
  <si>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</si>
  <si>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</si>
  <si>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</si>
  <si>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</si>
  <si>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</si>
  <si>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</si>
  <si>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</si>
  <si>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</si>
  <si>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</si>
  <si>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</si>
  <si>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</si>
  <si>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</si>
  <si>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</si>
  <si>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</si>
  <si>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</si>
  <si>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</si>
  <si>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</si>
  <si>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</si>
  <si>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</si>
  <si>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</si>
  <si>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</si>
  <si>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</si>
  <si>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</si>
  <si>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</si>
  <si>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</si>
  <si>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</si>
  <si>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</si>
  <si>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</si>
  <si>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</si>
  <si>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</si>
  <si>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</si>
  <si>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</si>
  <si>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</si>
  <si>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</si>
  <si>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</si>
  <si>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</si>
  <si>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</si>
  <si>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</si>
  <si>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</si>
  <si>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</si>
  <si>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</si>
  <si>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</si>
  <si>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</si>
  <si>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</si>
  <si>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</si>
  <si>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</si>
  <si>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</si>
  <si>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</si>
  <si>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</si>
  <si>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</si>
  <si>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</si>
  <si>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</si>
  <si>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</si>
  <si>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</si>
  <si>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</si>
  <si>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</si>
  <si>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</si>
  <si>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</si>
  <si>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</si>
  <si>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</si>
  <si>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</si>
  <si>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</si>
  <si>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</si>
  <si>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</si>
  <si>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</si>
  <si>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</si>
  <si>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</si>
  <si>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</si>
  <si>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</si>
  <si>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</si>
  <si>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</si>
  <si>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</si>
  <si>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</si>
  <si>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</si>
  <si>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</si>
  <si>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</si>
  <si>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</si>
  <si>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</si>
  <si>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</si>
  <si>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</si>
  <si>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</si>
  <si>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</si>
  <si>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</si>
  <si>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</si>
  <si>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</si>
  <si>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</si>
  <si>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</si>
  <si>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</si>
  <si>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</si>
  <si>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</si>
  <si>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</si>
  <si>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</si>
  <si>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</si>
  <si>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</si>
  <si>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</si>
  <si>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</si>
  <si>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</si>
  <si>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</si>
  <si>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</si>
  <si>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</si>
  <si>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</si>
  <si>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</si>
  <si>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</si>
  <si>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</si>
  <si>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</si>
  <si>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</si>
  <si>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</si>
  <si>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</si>
  <si>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</si>
  <si>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</si>
  <si>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</si>
  <si>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</si>
  <si>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</si>
  <si>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</si>
  <si>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</si>
  <si>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</si>
  <si>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</si>
  <si>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</si>
  <si>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</si>
  <si>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</si>
  <si>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</si>
  <si>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</si>
  <si>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</si>
  <si>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</si>
  <si>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</si>
  <si>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</si>
  <si>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</si>
  <si>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</si>
  <si>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</si>
  <si>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</si>
  <si>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</si>
  <si>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</si>
  <si>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</si>
  <si>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</si>
  <si>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</si>
  <si>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</si>
  <si>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</si>
  <si>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</si>
  <si>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</si>
  <si>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</si>
  <si>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</si>
  <si>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</si>
  <si>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</si>
  <si>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</si>
  <si>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</si>
  <si>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</si>
  <si>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</si>
  <si>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</si>
  <si>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</si>
  <si>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</si>
  <si>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</si>
  <si>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</si>
  <si>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</si>
  <si>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</si>
  <si>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</si>
  <si>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</si>
  <si>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</si>
  <si>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</si>
  <si>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</si>
  <si>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</si>
  <si>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</si>
  <si>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</si>
  <si>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</si>
  <si>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</si>
  <si>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</si>
  <si>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</si>
  <si>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</si>
  <si>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</si>
  <si>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</si>
  <si>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</si>
  <si>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</si>
  <si>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</si>
  <si>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</si>
  <si>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</si>
  <si>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</si>
  <si>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</si>
  <si>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</si>
  <si>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</si>
  <si>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</si>
  <si>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</si>
  <si>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</si>
  <si>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</si>
  <si>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</si>
  <si>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</si>
  <si>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</si>
  <si>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</si>
  <si>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</si>
  <si>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</si>
  <si>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</si>
  <si>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</si>
  <si>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</si>
  <si>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</si>
  <si>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</si>
  <si>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</si>
  <si>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</si>
  <si>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</si>
  <si>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</si>
  <si>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</si>
  <si>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</si>
  <si>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</si>
  <si>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</si>
  <si>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</si>
  <si>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</si>
  <si>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</si>
  <si>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</si>
  <si>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</si>
  <si>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</si>
  <si>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</si>
  <si>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</si>
  <si>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</si>
  <si>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</si>
  <si>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</si>
  <si>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</si>
  <si>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</si>
  <si>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</si>
  <si>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</si>
  <si>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</si>
  <si>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</si>
  <si>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</si>
  <si>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</si>
  <si>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</si>
  <si>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</si>
  <si>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</si>
  <si>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</si>
  <si>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</si>
  <si>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</si>
  <si>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</si>
  <si>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</si>
  <si>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</si>
  <si>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</si>
  <si>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</si>
  <si>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</si>
  <si>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</si>
  <si>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</si>
  <si>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</si>
  <si>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</si>
  <si>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</si>
  <si>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</si>
  <si>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</si>
  <si>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</si>
  <si>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</si>
  <si>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</si>
  <si>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</si>
  <si>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</si>
  <si>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</si>
  <si>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</si>
  <si>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</si>
  <si>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</si>
  <si>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</si>
  <si>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</si>
  <si>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</si>
  <si>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</si>
  <si>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</si>
  <si>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</si>
  <si>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</si>
  <si>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</si>
  <si>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</si>
  <si>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</si>
  <si>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</si>
  <si>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</si>
  <si>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</si>
  <si>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</si>
  <si>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</si>
  <si>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</si>
  <si>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</si>
  <si>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</si>
  <si>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</si>
  <si>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</si>
  <si>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</si>
  <si>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</si>
  <si>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</si>
  <si>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</si>
  <si>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</si>
  <si>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</si>
  <si>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</si>
  <si>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</si>
  <si>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</si>
  <si>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</si>
  <si>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</si>
  <si>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</si>
  <si>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</si>
  <si>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</si>
  <si>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</si>
  <si>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</si>
  <si>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</si>
  <si>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</si>
  <si>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</si>
  <si>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</si>
  <si>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</si>
  <si>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</si>
  <si>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</si>
  <si>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</si>
  <si>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</si>
  <si>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</si>
  <si>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</si>
  <si>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</si>
  <si>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</si>
  <si>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</si>
  <si>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</si>
  <si>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</si>
  <si>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</si>
  <si>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</si>
  <si>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</si>
  <si>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</si>
  <si>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</si>
  <si>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</si>
  <si>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</si>
  <si>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</si>
  <si>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</si>
  <si>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</si>
  <si>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</si>
  <si>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</si>
  <si>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</si>
  <si>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</si>
  <si>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</si>
  <si>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</si>
  <si>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</si>
  <si>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</si>
  <si>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</si>
  <si>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</si>
  <si>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</si>
  <si>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</si>
  <si>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</si>
  <si>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</si>
  <si>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</si>
  <si>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</si>
  <si>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</si>
  <si>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</si>
  <si>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</si>
  <si>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</si>
  <si>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</si>
  <si>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</si>
  <si>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</si>
  <si>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</si>
  <si>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</si>
  <si>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</si>
  <si>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</si>
  <si>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</si>
  <si>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</si>
  <si>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</si>
  <si>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</si>
  <si>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</si>
  <si>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</si>
  <si>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</si>
  <si>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</si>
  <si>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</si>
  <si>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</si>
  <si>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</si>
  <si>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</si>
  <si>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</si>
  <si>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</si>
  <si>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</si>
  <si>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</si>
  <si>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</si>
  <si>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</si>
  <si>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</si>
  <si>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</si>
  <si>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</si>
  <si>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</si>
  <si>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</si>
  <si>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</si>
  <si>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</si>
  <si>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</si>
  <si>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</si>
  <si>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</si>
  <si>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</si>
  <si>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</si>
  <si>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</si>
  <si>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</si>
  <si>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</si>
  <si>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</si>
  <si>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</si>
  <si>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</si>
  <si>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</si>
  <si>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</si>
  <si>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</si>
  <si>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</si>
  <si>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</si>
  <si>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</si>
  <si>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</si>
  <si>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</si>
  <si>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</si>
  <si>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</si>
  <si>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</si>
  <si>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</si>
  <si>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</si>
  <si>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</si>
  <si>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</si>
  <si>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</si>
  <si>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</si>
  <si>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</si>
  <si>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</si>
  <si>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</si>
  <si>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</si>
  <si>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</si>
  <si>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</si>
  <si>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</si>
  <si>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</si>
  <si>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</si>
  <si>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</si>
  <si>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</si>
  <si>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</si>
  <si>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</si>
  <si>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</si>
  <si>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</si>
  <si>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</si>
  <si>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</si>
  <si>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</si>
  <si>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</si>
  <si>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</si>
  <si>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</si>
  <si>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</si>
  <si>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</si>
  <si>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</si>
  <si>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</si>
  <si>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</si>
  <si>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</si>
  <si>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</si>
  <si>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</si>
  <si>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</si>
  <si>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</si>
  <si>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</si>
  <si>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</si>
  <si>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</si>
  <si>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</si>
  <si>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</si>
  <si>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</si>
  <si>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</si>
  <si>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</si>
  <si>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</si>
  <si>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</si>
  <si>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</si>
  <si>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</si>
  <si>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</si>
  <si>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</si>
  <si>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</si>
  <si>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</si>
  <si>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</si>
  <si>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</si>
  <si>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</si>
  <si>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</si>
  <si>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</si>
  <si>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</si>
  <si>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</si>
  <si>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</si>
  <si>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</si>
  <si>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</si>
  <si>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</si>
  <si>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</si>
  <si>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</si>
  <si>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</si>
  <si>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</si>
  <si>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</si>
  <si>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</si>
  <si>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</si>
  <si>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</si>
  <si>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</si>
  <si>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</si>
  <si>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</si>
  <si>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</si>
  <si>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</si>
  <si>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</si>
  <si>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</si>
  <si>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</si>
  <si>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</si>
  <si>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</si>
  <si>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</si>
  <si>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</si>
  <si>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</si>
  <si>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</si>
  <si>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</si>
  <si>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</si>
  <si>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</si>
  <si>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</si>
  <si>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</si>
  <si>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</si>
  <si>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</si>
  <si>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</si>
  <si>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</si>
  <si>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</si>
  <si>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</si>
  <si>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</si>
  <si>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</si>
  <si>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</si>
  <si>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</si>
  <si>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</si>
  <si>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</si>
  <si>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</si>
  <si>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</si>
  <si>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</si>
  <si>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</si>
  <si>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</si>
  <si>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</si>
  <si>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</si>
  <si>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</si>
  <si>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</si>
  <si>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</si>
  <si>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</si>
  <si>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</si>
  <si>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</si>
  <si>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</si>
  <si>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</si>
  <si>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</si>
  <si>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</si>
  <si>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</si>
  <si>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</si>
  <si>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</si>
  <si>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</si>
  <si>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</si>
  <si>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</si>
  <si>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</si>
  <si>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</si>
  <si>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</si>
  <si>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</si>
  <si>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</si>
  <si>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</si>
  <si>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</si>
  <si>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</si>
  <si>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</si>
  <si>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</si>
  <si>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</si>
  <si>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</si>
  <si>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</si>
  <si>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</si>
  <si>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</si>
  <si>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</si>
  <si>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</si>
  <si>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</si>
  <si>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</si>
  <si>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</si>
  <si>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</si>
  <si>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</si>
  <si>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</si>
  <si>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</si>
  <si>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</si>
  <si>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</si>
  <si>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</si>
  <si>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</si>
  <si>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</si>
  <si>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</si>
  <si>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</si>
  <si>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</si>
  <si>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</si>
  <si>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</si>
  <si>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</si>
  <si>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</si>
  <si>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</si>
  <si>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</si>
  <si>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</si>
  <si>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</si>
  <si>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</si>
  <si>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</si>
  <si>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</si>
  <si>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</si>
  <si>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</si>
  <si>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</si>
  <si>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</si>
  <si>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</si>
  <si>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</si>
  <si>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</si>
  <si>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</si>
  <si>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</si>
  <si>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</si>
  <si>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</si>
  <si>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</si>
  <si>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</si>
  <si>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</si>
  <si>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</si>
  <si>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</si>
  <si>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</si>
  <si>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</si>
  <si>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</si>
  <si>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</si>
  <si>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</si>
  <si>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</si>
  <si>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</si>
  <si>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</si>
  <si>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</si>
  <si>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</si>
  <si>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</si>
  <si>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</si>
  <si>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</si>
  <si>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</si>
  <si>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</si>
  <si>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</si>
  <si>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</si>
  <si>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</si>
  <si>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</si>
  <si>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</si>
  <si>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</si>
  <si>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</si>
  <si>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</si>
  <si>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</si>
  <si>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</si>
  <si>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</si>
  <si>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</si>
  <si>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</si>
  <si>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</si>
  <si>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</si>
  <si>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</si>
  <si>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</si>
  <si>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</si>
  <si>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</si>
  <si>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</si>
  <si>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</si>
  <si>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</si>
  <si>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</si>
  <si>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</si>
  <si>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</si>
  <si>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</si>
  <si>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</si>
  <si>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</si>
  <si>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</si>
  <si>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</si>
  <si>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</si>
  <si>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</si>
  <si>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</si>
  <si>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</si>
  <si>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</si>
  <si>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</si>
  <si>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</si>
  <si>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</si>
  <si>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</si>
  <si>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</si>
  <si>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</si>
  <si>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</si>
  <si>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</si>
  <si>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</si>
  <si>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</si>
  <si>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</si>
  <si>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</si>
  <si>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</si>
  <si>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</si>
  <si>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</si>
  <si>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</si>
  <si>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</si>
  <si>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</si>
  <si>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</si>
  <si>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</si>
  <si>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</si>
  <si>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</si>
  <si>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</si>
  <si>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</si>
  <si>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</si>
  <si>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</si>
  <si>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</si>
  <si>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</si>
  <si>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</si>
  <si>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</si>
  <si>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</si>
  <si>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</si>
  <si>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</si>
  <si>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</si>
  <si>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</si>
  <si>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</si>
  <si>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</si>
  <si>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</si>
  <si>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</si>
  <si>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</si>
  <si>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</si>
  <si>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</si>
  <si>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</si>
  <si>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</si>
  <si>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</si>
  <si>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</si>
  <si>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</si>
  <si>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</si>
  <si>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</si>
  <si>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</si>
  <si>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</si>
  <si>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</si>
  <si>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</si>
  <si>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</si>
  <si>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</si>
  <si>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</si>
  <si>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</si>
  <si>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</si>
  <si>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</si>
  <si>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</si>
  <si>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</si>
  <si>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</si>
  <si>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</si>
  <si>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</si>
  <si>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</si>
  <si>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</si>
  <si>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</si>
  <si>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</si>
  <si>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</si>
  <si>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</si>
  <si>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</si>
  <si>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</si>
  <si>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</si>
  <si>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</si>
  <si>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</si>
  <si>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</si>
  <si>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</si>
  <si>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</si>
  <si>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</si>
  <si>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</si>
  <si>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</si>
  <si>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</si>
  <si>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</si>
  <si>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</si>
  <si>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</si>
  <si>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</si>
  <si>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</si>
  <si>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</si>
  <si>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</si>
  <si>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</si>
  <si>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</si>
  <si>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</si>
  <si>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</si>
  <si>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</si>
  <si>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</si>
  <si>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</si>
  <si>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</si>
  <si>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</si>
  <si>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</si>
  <si>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</si>
  <si>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</si>
  <si>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</si>
  <si>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</si>
  <si>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</si>
  <si>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</si>
  <si>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</si>
  <si>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</si>
  <si>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</si>
  <si>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</si>
  <si>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</si>
  <si>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</si>
  <si>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</si>
  <si>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</si>
  <si>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</si>
  <si>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</si>
  <si>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</si>
  <si>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</si>
  <si>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</si>
  <si>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</si>
  <si>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</si>
  <si>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</si>
  <si>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</si>
  <si>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</si>
  <si>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</si>
  <si>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</si>
  <si>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</si>
  <si>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</si>
  <si>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</si>
  <si>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</si>
  <si>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</si>
  <si>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</si>
  <si>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</si>
  <si>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</si>
  <si>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</si>
  <si>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</si>
  <si>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</si>
  <si>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</si>
  <si>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</si>
  <si>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</si>
  <si>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</si>
  <si>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</si>
  <si>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</si>
  <si>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</si>
  <si>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</si>
  <si>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</si>
  <si>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</si>
  <si>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</si>
  <si>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</si>
  <si>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</si>
  <si>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</si>
  <si>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</si>
  <si>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</si>
  <si>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</si>
  <si>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</si>
  <si>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</si>
  <si>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</si>
  <si>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</si>
  <si>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</si>
  <si>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</si>
  <si>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</si>
  <si>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</si>
  <si>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</si>
  <si>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</si>
  <si>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</si>
  <si>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</si>
  <si>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</si>
  <si>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</si>
  <si>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</si>
  <si>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</si>
  <si>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</si>
  <si>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</si>
  <si>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</si>
  <si>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</si>
  <si>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</si>
  <si>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</si>
  <si>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</si>
  <si>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</si>
  <si>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</si>
  <si>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</si>
  <si>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</si>
  <si>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</si>
  <si>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</si>
  <si>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</si>
  <si>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</si>
  <si>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</si>
  <si>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</si>
  <si>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</si>
  <si>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</si>
  <si>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</si>
  <si>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</si>
  <si>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</si>
  <si>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</si>
  <si>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</si>
  <si>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</si>
  <si>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</si>
  <si>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</si>
  <si>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</si>
  <si>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</si>
  <si>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</si>
  <si>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</si>
  <si>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</si>
  <si>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</si>
  <si>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</si>
  <si>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</si>
  <si>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</si>
  <si>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</si>
  <si>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</si>
  <si>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</si>
  <si>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</si>
  <si>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</si>
  <si>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</si>
  <si>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</si>
  <si>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</si>
  <si>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</si>
  <si>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</si>
  <si>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</si>
  <si>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</si>
  <si>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</si>
  <si>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</si>
  <si>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</si>
  <si>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</si>
  <si>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</si>
  <si>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</si>
  <si>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</si>
  <si>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</si>
  <si>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</si>
  <si>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</si>
  <si>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</si>
  <si>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</si>
  <si>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</si>
  <si>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</si>
  <si>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</si>
  <si>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</si>
  <si>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</si>
  <si>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</si>
  <si>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</si>
  <si>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</si>
  <si>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</si>
  <si>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</si>
  <si>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</si>
  <si>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</si>
  <si>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</si>
  <si>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</si>
  <si>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</si>
  <si>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</si>
  <si>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</si>
  <si>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</si>
  <si>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</si>
  <si>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</si>
  <si>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</si>
  <si>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</si>
  <si>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</si>
  <si>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</si>
  <si>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</si>
  <si>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</si>
  <si>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</si>
  <si>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</si>
  <si>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</si>
  <si>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</si>
  <si>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</si>
  <si>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</si>
  <si>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</si>
  <si>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</si>
  <si>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</si>
  <si>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</si>
  <si>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</si>
  <si>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</si>
  <si>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</si>
  <si>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</si>
  <si>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</si>
  <si>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</si>
  <si>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</si>
  <si>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</si>
  <si>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</si>
  <si>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</si>
  <si>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</si>
  <si>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</si>
  <si>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</si>
  <si>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</si>
  <si>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</si>
  <si>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</si>
  <si>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</si>
  <si>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</si>
  <si>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</si>
  <si>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</si>
  <si>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</si>
  <si>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</si>
  <si>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</si>
  <si>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</si>
  <si>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</si>
  <si>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</si>
  <si>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</si>
  <si>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</si>
  <si>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</si>
  <si>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</si>
  <si>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</si>
  <si>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</si>
  <si>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</si>
  <si>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</si>
  <si>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</si>
  <si>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</si>
  <si>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</si>
  <si>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</si>
  <si>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</si>
  <si>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</si>
  <si>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</si>
  <si>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</si>
  <si>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</si>
  <si>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</si>
  <si>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</si>
  <si>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</si>
  <si>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</si>
  <si>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</si>
  <si>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</si>
  <si>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</si>
  <si>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</si>
  <si>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</si>
  <si>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</si>
  <si>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</si>
  <si>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</si>
  <si>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</si>
  <si>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</si>
  <si>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</si>
  <si>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</si>
  <si>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</si>
  <si>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</si>
  <si>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</si>
  <si>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</si>
  <si>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</si>
  <si>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</si>
  <si>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</si>
  <si>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</si>
  <si>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</si>
  <si>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</si>
  <si>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</si>
  <si>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</si>
  <si>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</si>
  <si>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</si>
  <si>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</si>
  <si>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</si>
  <si>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</si>
  <si>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</si>
  <si>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</si>
  <si>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</si>
  <si>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</si>
  <si>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</si>
  <si>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</si>
  <si>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</si>
  <si>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</si>
  <si>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</si>
  <si>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</si>
  <si>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</si>
  <si>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</si>
  <si>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</si>
  <si>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</si>
  <si>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</si>
  <si>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</si>
  <si>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</si>
  <si>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</si>
  <si>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</si>
  <si>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</si>
  <si>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</si>
  <si>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</si>
  <si>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</si>
  <si>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</si>
  <si>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</si>
  <si>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</si>
  <si>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</si>
  <si>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</si>
  <si>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</si>
  <si>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</si>
  <si>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</si>
  <si>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</si>
  <si>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</si>
  <si>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</si>
  <si>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</si>
  <si>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</si>
  <si>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</si>
  <si>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</si>
  <si>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</si>
  <si>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</si>
  <si>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</si>
  <si>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</si>
  <si>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</si>
  <si>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</si>
  <si>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</si>
  <si>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</si>
  <si>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</si>
  <si>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</si>
  <si>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</si>
  <si>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</si>
  <si>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</si>
  <si>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</si>
  <si>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</si>
  <si>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</si>
  <si>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</si>
  <si>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</si>
  <si>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</si>
  <si>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</si>
  <si>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</si>
  <si>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</si>
  <si>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</si>
  <si>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</si>
  <si>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</si>
  <si>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</si>
  <si>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</si>
  <si>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</si>
  <si>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</si>
  <si>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</si>
  <si>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</si>
  <si>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</si>
  <si>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</si>
  <si>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</si>
  <si>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</si>
  <si>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</si>
  <si>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</si>
  <si>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</si>
  <si>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</si>
  <si>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</si>
  <si>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</si>
  <si>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</si>
  <si>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</si>
  <si>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</si>
  <si>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</si>
  <si>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</si>
  <si>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</si>
  <si>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</si>
  <si>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</si>
  <si>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</si>
  <si>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</si>
  <si>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</si>
  <si>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</si>
  <si>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</si>
  <si>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</si>
  <si>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</si>
  <si>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</si>
  <si>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</si>
  <si>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</si>
  <si>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</si>
  <si>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</si>
  <si>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</si>
  <si>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</si>
  <si>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</si>
  <si>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</si>
  <si>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</si>
  <si>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</si>
  <si>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</si>
  <si>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</si>
  <si>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</si>
  <si>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</si>
  <si>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</si>
  <si>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</si>
  <si>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</si>
  <si>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</si>
  <si>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</si>
  <si>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</si>
  <si>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</si>
  <si>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</si>
  <si>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</si>
  <si>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</si>
  <si>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</si>
  <si>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</si>
  <si>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</si>
  <si>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</si>
  <si>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</si>
  <si>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</si>
  <si>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</si>
  <si>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</si>
  <si>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</si>
  <si>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</si>
  <si>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</si>
  <si>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</si>
  <si>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</si>
  <si>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</si>
  <si>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</si>
  <si>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</si>
  <si>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</si>
  <si>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</si>
  <si>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</si>
  <si>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</si>
  <si>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</si>
  <si>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</si>
  <si>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</si>
  <si>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</si>
  <si>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</si>
  <si>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</si>
  <si>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</si>
  <si>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</si>
  <si>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</si>
  <si>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</si>
  <si>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</si>
  <si>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</si>
  <si>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</si>
  <si>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</si>
  <si>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</si>
  <si>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</si>
  <si>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</si>
  <si>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</si>
  <si>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</si>
  <si>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</si>
  <si>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</si>
  <si>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</si>
  <si>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</si>
  <si>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</si>
  <si>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</si>
  <si>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</si>
  <si>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</si>
  <si>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</si>
  <si>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</si>
  <si>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</si>
  <si>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</si>
  <si>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</si>
  <si>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</si>
  <si>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</si>
  <si>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</si>
  <si>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</si>
  <si>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</si>
  <si>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</si>
  <si>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</si>
  <si>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</si>
  <si>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</si>
  <si>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</si>
  <si>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</si>
  <si>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</si>
  <si>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</si>
  <si>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</si>
  <si>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</si>
  <si>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</si>
  <si>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</si>
  <si>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</si>
  <si>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</si>
  <si>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</si>
  <si>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</si>
  <si>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</si>
  <si>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</si>
  <si>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</si>
  <si>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</si>
  <si>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</si>
  <si>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</si>
  <si>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</si>
  <si>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</si>
  <si>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</si>
  <si>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</si>
  <si>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</si>
  <si>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</si>
  <si>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</si>
  <si>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</si>
  <si>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</si>
  <si>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</si>
  <si>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</si>
  <si>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</si>
  <si>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</si>
  <si>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</si>
  <si>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</si>
  <si>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</si>
  <si>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</si>
  <si>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</si>
  <si>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</si>
  <si>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</si>
  <si>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</si>
  <si>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</si>
  <si>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</si>
  <si>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</si>
  <si>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</si>
  <si>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</si>
  <si>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</si>
  <si>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</si>
  <si>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</si>
  <si>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</si>
  <si>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</si>
  <si>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</si>
  <si>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</si>
  <si>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</si>
  <si>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</si>
  <si>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</si>
  <si>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</si>
  <si>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</si>
  <si>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</si>
  <si>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</si>
  <si>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</si>
  <si>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</si>
  <si>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</si>
  <si>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</si>
  <si>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</si>
  <si>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</si>
  <si>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</si>
  <si>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</si>
  <si>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</si>
  <si>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</si>
  <si>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</si>
  <si>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</si>
  <si>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</si>
  <si>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</si>
  <si>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</si>
  <si>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</si>
  <si>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</si>
  <si>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</si>
  <si>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</si>
  <si>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</si>
  <si>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</si>
  <si>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</si>
  <si>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</si>
  <si>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</si>
  <si>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</si>
  <si>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</si>
  <si>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</si>
  <si>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</si>
  <si>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</si>
  <si>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</si>
  <si>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</si>
  <si>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</si>
  <si>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</si>
  <si>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</si>
  <si>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</si>
  <si>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</si>
  <si>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</si>
  <si>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</si>
  <si>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</si>
  <si>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</si>
  <si>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</si>
  <si>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</si>
  <si>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</si>
  <si>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</si>
  <si>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</si>
  <si>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</si>
  <si>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</si>
  <si>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</si>
  <si>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</si>
  <si>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</si>
  <si>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</si>
  <si>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</si>
  <si>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</si>
  <si>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</si>
  <si>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</si>
  <si>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</si>
  <si>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</si>
  <si>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</si>
  <si>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</si>
  <si>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</si>
  <si>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</si>
  <si>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</si>
  <si>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</si>
  <si>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</si>
  <si>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</si>
  <si>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</si>
  <si>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</si>
  <si>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</si>
  <si>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</si>
  <si>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</si>
  <si>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</si>
  <si>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</si>
  <si>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</si>
  <si>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</si>
  <si>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</si>
  <si>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</si>
  <si>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</si>
  <si>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</si>
  <si>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</si>
  <si>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</si>
  <si>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</si>
  <si>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</si>
  <si>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</si>
  <si>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</si>
  <si>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</si>
  <si>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</si>
  <si>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</si>
  <si>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</si>
  <si>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</si>
  <si>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</si>
  <si>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</si>
  <si>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</si>
  <si>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</si>
  <si>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</si>
  <si>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</si>
  <si>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</si>
  <si>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</si>
  <si>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</si>
  <si>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</si>
  <si>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</si>
  <si>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</si>
  <si>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</si>
  <si>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</si>
  <si>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</si>
  <si>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</si>
  <si>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</si>
  <si>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</si>
  <si>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</si>
  <si>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</si>
  <si>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</si>
  <si>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</si>
  <si>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</si>
  <si>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</si>
  <si>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</si>
  <si>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</si>
  <si>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</si>
  <si>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</si>
  <si>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</si>
  <si>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</si>
  <si>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</si>
  <si>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</si>
  <si>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</si>
  <si>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</si>
  <si>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</si>
  <si>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</si>
  <si>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</si>
  <si>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</si>
  <si>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</si>
  <si>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</si>
  <si>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</si>
  <si>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</si>
  <si>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</si>
  <si>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</si>
  <si>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</si>
  <si>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</si>
  <si>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</si>
  <si>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</si>
  <si>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</si>
  <si>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</si>
  <si>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</si>
  <si>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</si>
  <si>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</si>
  <si>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</si>
  <si>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</si>
  <si>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</si>
  <si>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</si>
  <si>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</si>
  <si>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</si>
  <si>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</si>
  <si>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</si>
  <si>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</si>
  <si>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</si>
  <si>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</si>
  <si>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</si>
  <si>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</si>
  <si>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</si>
  <si>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</si>
  <si>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</si>
  <si>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</si>
  <si>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</si>
  <si>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</si>
  <si>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</si>
  <si>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</si>
  <si>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</si>
  <si>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</si>
  <si>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</si>
  <si>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</si>
  <si>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</si>
  <si>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</si>
  <si>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</si>
  <si>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</si>
  <si>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</si>
  <si>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</si>
  <si>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</si>
  <si>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</si>
  <si>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</si>
  <si>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</si>
  <si>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</si>
  <si>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</si>
  <si>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</si>
  <si>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</si>
  <si>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</si>
  <si>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</si>
  <si>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</si>
  <si>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</si>
  <si>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</si>
  <si>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</si>
  <si>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</si>
  <si>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</si>
  <si>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</si>
  <si>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</si>
  <si>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</si>
  <si>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</si>
  <si>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</si>
  <si>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</si>
  <si>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</si>
  <si>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</si>
  <si>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</si>
  <si>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</si>
  <si>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</si>
  <si>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</si>
  <si>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</si>
  <si>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</si>
  <si>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</si>
  <si>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</si>
  <si>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</si>
  <si>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</si>
  <si>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</si>
  <si>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</si>
  <si>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</si>
  <si>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</si>
  <si>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</si>
  <si>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</si>
  <si>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</si>
  <si>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</si>
  <si>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</si>
  <si>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</si>
  <si>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</si>
  <si>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</si>
  <si>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</si>
  <si>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</si>
  <si>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</si>
  <si>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</si>
  <si>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</si>
  <si>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</si>
  <si>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</si>
  <si>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</si>
  <si>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</si>
  <si>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</si>
  <si>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</si>
  <si>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</si>
  <si>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</si>
  <si>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</si>
  <si>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</si>
  <si>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</si>
  <si>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</si>
  <si>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</si>
  <si>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</si>
  <si>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</si>
  <si>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</si>
  <si>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</si>
  <si>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</si>
  <si>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</si>
  <si>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</si>
  <si>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</si>
  <si>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</si>
  <si>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</si>
  <si>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</si>
  <si>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</si>
  <si>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</si>
  <si>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</si>
  <si>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</si>
  <si>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</si>
  <si>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</si>
  <si>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</si>
  <si>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</si>
  <si>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</si>
  <si>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</si>
  <si>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</si>
  <si>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</si>
  <si>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</si>
  <si>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</si>
  <si>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</si>
  <si>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</si>
  <si>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</si>
  <si>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</si>
  <si>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</si>
  <si>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</si>
  <si>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</si>
  <si>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</si>
  <si>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</si>
  <si>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</si>
  <si>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</si>
  <si>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</si>
  <si>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</si>
  <si>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</si>
  <si>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</si>
  <si>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</si>
  <si>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</si>
  <si>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</si>
  <si>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</si>
  <si>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</si>
  <si>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</si>
  <si>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</si>
  <si>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</si>
  <si>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</si>
  <si>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</si>
  <si>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</si>
  <si>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</si>
  <si>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</si>
  <si>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</si>
  <si>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</si>
  <si>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</si>
  <si>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</si>
  <si>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</si>
  <si>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</si>
  <si>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</si>
  <si>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</si>
  <si>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</si>
  <si>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</si>
  <si>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</si>
  <si>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</si>
  <si>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</si>
  <si>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</si>
  <si>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</si>
  <si>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</si>
  <si>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</si>
  <si>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</si>
  <si>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</si>
  <si>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</si>
  <si>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</si>
  <si>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</si>
  <si>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</si>
  <si>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</si>
  <si>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</si>
  <si>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</si>
  <si>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</si>
  <si>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</si>
  <si>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</si>
  <si>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</si>
  <si>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</si>
  <si>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</si>
  <si>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</si>
  <si>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</si>
  <si>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</si>
  <si>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</si>
  <si>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</si>
  <si>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</si>
  <si>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</si>
  <si>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</si>
  <si>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</si>
  <si>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</si>
  <si>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</si>
  <si>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</si>
  <si>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</si>
  <si>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</si>
  <si>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</si>
  <si>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</si>
  <si>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</si>
  <si>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</si>
  <si>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</si>
  <si>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</si>
  <si>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</si>
  <si>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</si>
  <si>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</si>
  <si>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</si>
  <si>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</si>
  <si>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</si>
  <si>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</si>
  <si>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</si>
  <si>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</si>
  <si>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</si>
  <si>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</si>
  <si>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</si>
  <si>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</si>
  <si>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</si>
  <si>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</si>
  <si>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</si>
  <si>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</si>
  <si>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</si>
  <si>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</si>
  <si>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</si>
  <si>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</si>
  <si>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</si>
  <si>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</si>
  <si>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</si>
  <si>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</si>
  <si>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</si>
  <si>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</si>
  <si>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</si>
  <si>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</si>
  <si>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</si>
  <si>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</si>
  <si>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</si>
  <si>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</si>
  <si>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</si>
  <si>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</si>
  <si>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</si>
  <si>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</si>
  <si>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</si>
  <si>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</si>
  <si>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</si>
  <si>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</si>
  <si>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</si>
  <si>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</si>
  <si>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</si>
  <si>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</si>
  <si>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</si>
  <si>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</si>
  <si>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</si>
  <si>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</si>
  <si>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</si>
  <si>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</si>
  <si>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</si>
  <si>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</si>
  <si>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</si>
  <si>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</si>
  <si>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</si>
  <si>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</si>
  <si>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</si>
  <si>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</si>
  <si>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</si>
  <si>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</si>
  <si>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</si>
  <si>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</si>
  <si>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</si>
  <si>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</si>
  <si>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</si>
  <si>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</si>
  <si>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</si>
  <si>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</si>
  <si>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</si>
  <si>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</si>
  <si>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</si>
  <si>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</si>
  <si>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</si>
  <si>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</si>
  <si>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</si>
  <si>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</si>
  <si>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</si>
  <si>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</si>
  <si>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</si>
  <si>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</si>
  <si>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</si>
  <si>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</si>
  <si>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</si>
  <si>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</si>
  <si>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</si>
  <si>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</si>
  <si>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</si>
  <si>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</si>
  <si>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</si>
  <si>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</si>
  <si>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</si>
  <si>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</si>
  <si>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</si>
  <si>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</si>
  <si>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</si>
  <si>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</si>
  <si>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</si>
  <si>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</si>
  <si>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</si>
  <si>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</si>
  <si>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</si>
  <si>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</si>
  <si>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</si>
  <si>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</si>
  <si>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</si>
  <si>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</si>
  <si>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</si>
  <si>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</si>
  <si>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</si>
  <si>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</si>
  <si>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</si>
  <si>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</si>
  <si>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</si>
  <si>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</si>
  <si>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</si>
  <si>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</si>
  <si>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</si>
  <si>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</si>
  <si>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</si>
  <si>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</si>
  <si>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</si>
  <si>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</si>
  <si>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</si>
  <si>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</si>
  <si>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</si>
  <si>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</si>
  <si>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</si>
  <si>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</si>
  <si>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</si>
  <si>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</si>
  <si>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</si>
  <si>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</si>
  <si>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</si>
  <si>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</si>
  <si>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</si>
  <si>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</si>
  <si>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</si>
  <si>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</si>
  <si>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</si>
  <si>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</si>
  <si>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</si>
  <si>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</si>
  <si>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</si>
  <si>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</si>
  <si>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</si>
  <si>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</si>
  <si>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</si>
  <si>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</si>
  <si>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</si>
  <si>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</si>
  <si>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</si>
  <si>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</si>
  <si>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</si>
  <si>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</si>
  <si>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</si>
  <si>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</si>
  <si>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</si>
  <si>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</si>
  <si>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</si>
  <si>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</si>
  <si>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</si>
  <si>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</si>
  <si>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</si>
  <si>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</si>
  <si>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</si>
  <si>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</si>
  <si>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</si>
  <si>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</si>
  <si>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</si>
  <si>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</si>
  <si>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</si>
  <si>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</si>
  <si>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</si>
  <si>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</si>
  <si>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</si>
  <si>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</si>
  <si>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</si>
  <si>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</si>
  <si>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</si>
  <si>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</si>
  <si>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</si>
  <si>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</si>
  <si>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</si>
  <si>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</si>
  <si>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</si>
  <si>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</si>
  <si>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</si>
  <si>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</si>
  <si>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</si>
  <si>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</si>
  <si>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</si>
  <si>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</si>
  <si>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</si>
  <si>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</si>
  <si>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</si>
  <si>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</si>
  <si>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</si>
  <si>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</si>
  <si>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</si>
  <si>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</si>
  <si>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</si>
  <si>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</si>
  <si>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</si>
  <si>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</si>
  <si>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</si>
  <si>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</si>
  <si>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</si>
  <si>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</si>
  <si>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</si>
  <si>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</si>
  <si>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</si>
  <si>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</si>
  <si>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</si>
  <si>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</si>
  <si>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</si>
  <si>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</si>
  <si>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</si>
  <si>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</si>
  <si>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</si>
  <si>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</si>
  <si>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</si>
  <si>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</si>
  <si>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</si>
  <si>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</si>
  <si>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</si>
  <si>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</si>
  <si>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</si>
  <si>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</si>
  <si>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</si>
  <si>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</si>
  <si>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</si>
  <si>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</si>
  <si>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</si>
  <si>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</si>
  <si>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</si>
  <si>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</si>
  <si>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</si>
  <si>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</si>
  <si>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</si>
  <si>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</si>
  <si>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</si>
  <si>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</si>
  <si>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</si>
  <si>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</si>
  <si>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</si>
  <si>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</si>
  <si>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</si>
  <si>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</si>
  <si>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</si>
  <si>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</si>
  <si>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</si>
  <si>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</si>
  <si>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</si>
  <si>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</si>
  <si>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</si>
  <si>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</si>
  <si>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</si>
  <si>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</si>
  <si>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</si>
  <si>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</si>
  <si>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</si>
  <si>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</si>
  <si>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</si>
  <si>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</si>
  <si>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</si>
  <si>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</si>
  <si>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</si>
  <si>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</si>
  <si>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</si>
  <si>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</si>
  <si>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</si>
  <si>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</si>
  <si>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</si>
  <si>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</si>
  <si>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</si>
  <si>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</si>
  <si>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</si>
  <si>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</si>
  <si>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</si>
  <si>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</si>
  <si>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</si>
  <si>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</si>
  <si>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</si>
  <si>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</si>
  <si>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</si>
  <si>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</si>
  <si>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</si>
  <si>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</si>
  <si>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</si>
  <si>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</si>
  <si>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</si>
  <si>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</si>
  <si>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</si>
  <si>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</si>
  <si>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</si>
  <si>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</si>
  <si>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</si>
  <si>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</si>
  <si>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</si>
  <si>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</si>
  <si>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</si>
  <si>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</si>
  <si>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</si>
  <si>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</si>
  <si>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</si>
  <si>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</si>
  <si>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</si>
  <si>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</si>
  <si>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</si>
  <si>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</si>
  <si>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</si>
  <si>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</si>
  <si>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</si>
  <si>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</si>
  <si>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</si>
  <si>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</si>
  <si>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</si>
  <si>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</si>
  <si>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</si>
  <si>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</si>
  <si>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</si>
  <si>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</si>
  <si>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</si>
  <si>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</si>
  <si>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</si>
  <si>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</si>
  <si>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</si>
  <si>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</si>
  <si>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</si>
  <si>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</si>
  <si>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</si>
  <si>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</si>
  <si>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</si>
  <si>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</si>
  <si>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</si>
  <si>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</si>
  <si>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</si>
  <si>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</si>
  <si>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</si>
  <si>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</si>
  <si>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</si>
  <si>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</si>
  <si>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</si>
  <si>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</si>
  <si>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</si>
  <si>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</si>
  <si>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</si>
  <si>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</si>
  <si>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</si>
  <si>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</si>
  <si>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</si>
  <si>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</si>
  <si>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</si>
  <si>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</si>
  <si>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</si>
  <si>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</si>
  <si>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</si>
  <si>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</si>
  <si>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</si>
  <si>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</si>
  <si>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</si>
  <si>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</si>
  <si>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</si>
  <si>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</si>
  <si>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</si>
  <si>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</si>
  <si>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</si>
  <si>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</si>
  <si>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</si>
  <si>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</si>
  <si>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</si>
  <si>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</si>
  <si>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</si>
  <si>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</si>
  <si>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</si>
  <si>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</si>
  <si>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</si>
  <si>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</si>
  <si>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</si>
  <si>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</si>
  <si>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</si>
  <si>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</si>
  <si>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</si>
  <si>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</si>
  <si>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</si>
  <si>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</si>
  <si>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</si>
  <si>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</si>
  <si>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</si>
  <si>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</si>
  <si>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</si>
  <si>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</si>
  <si>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</si>
  <si>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</si>
  <si>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</si>
  <si>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</si>
  <si>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</si>
  <si>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</si>
  <si>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</si>
  <si>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</si>
  <si>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</si>
  <si>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</si>
  <si>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</si>
  <si>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</si>
  <si>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</si>
  <si>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</si>
  <si>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</si>
  <si>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</si>
  <si>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</si>
  <si>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</si>
  <si>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</si>
  <si>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</si>
  <si>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</si>
  <si>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</si>
  <si>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</si>
  <si>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</si>
  <si>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</si>
  <si>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</si>
  <si>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</si>
  <si>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</si>
  <si>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</si>
  <si>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</si>
  <si>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</si>
  <si>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</si>
  <si>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</si>
  <si>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</si>
  <si>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</si>
  <si>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</si>
  <si>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</si>
  <si>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</si>
  <si>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</si>
  <si>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</si>
  <si>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</si>
  <si>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</si>
  <si>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</si>
  <si>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</si>
  <si>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</si>
  <si>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</si>
  <si>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</si>
  <si>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</si>
  <si>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</si>
  <si>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</si>
  <si>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</si>
  <si>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</si>
  <si>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</si>
  <si>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</si>
  <si>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</si>
  <si>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</si>
  <si>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</si>
  <si>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</si>
  <si>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</si>
  <si>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</si>
  <si>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</si>
  <si>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</si>
  <si>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</si>
  <si>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</si>
  <si>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</si>
  <si>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</si>
  <si>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</si>
  <si>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</si>
  <si>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</si>
  <si>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</si>
  <si>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</si>
  <si>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</si>
  <si>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</si>
  <si>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</si>
  <si>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</si>
  <si>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</si>
  <si>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</si>
  <si>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</si>
  <si>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</si>
  <si>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</si>
  <si>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</si>
  <si>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</si>
  <si>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</si>
  <si>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</si>
  <si>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</si>
  <si>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</si>
  <si>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</si>
  <si>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</si>
  <si>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</si>
  <si>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</si>
  <si>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</si>
  <si>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</si>
  <si>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</si>
  <si>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</si>
  <si>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</si>
  <si>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</si>
  <si>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</si>
  <si>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</si>
  <si>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</si>
  <si>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</si>
  <si>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</si>
  <si>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</si>
  <si>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</si>
  <si>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</si>
  <si>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</si>
  <si>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</si>
  <si>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</si>
  <si>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</si>
  <si>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</si>
  <si>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</si>
  <si>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</si>
  <si>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</si>
  <si>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</si>
  <si>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</si>
  <si>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</si>
  <si>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</si>
  <si>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</si>
  <si>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</si>
  <si>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</si>
  <si>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</si>
  <si>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</si>
  <si>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</si>
  <si>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</si>
  <si>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</si>
  <si>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</si>
  <si>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</si>
  <si>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</si>
  <si>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</si>
  <si>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</si>
  <si>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</si>
  <si>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</si>
  <si>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</si>
  <si>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</si>
  <si>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</si>
  <si>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</si>
  <si>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</si>
  <si>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</si>
  <si>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</si>
  <si>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</si>
  <si>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</si>
  <si>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</si>
  <si>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</si>
  <si>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</si>
  <si>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</si>
  <si>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</si>
  <si>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</si>
  <si>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</si>
  <si>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</si>
  <si>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</si>
  <si>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</si>
  <si>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</si>
  <si>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</si>
  <si>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</si>
  <si>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</si>
  <si>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</si>
  <si>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</si>
  <si>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</si>
  <si>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</si>
  <si>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</si>
  <si>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</si>
  <si>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</si>
  <si>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</si>
  <si>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</si>
  <si>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</si>
  <si>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</si>
  <si>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</si>
  <si>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</si>
  <si>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</si>
  <si>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</si>
  <si>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</si>
  <si>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</si>
  <si>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</si>
  <si>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</si>
  <si>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</si>
  <si>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</si>
  <si>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</si>
  <si>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</si>
  <si>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</si>
  <si>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</si>
  <si>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</si>
  <si>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</si>
  <si>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</si>
  <si>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</si>
  <si>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</si>
  <si>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</si>
  <si>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</si>
  <si>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</si>
  <si>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</si>
  <si>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</si>
  <si>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</si>
  <si>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</si>
  <si>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</si>
  <si>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</si>
  <si>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</si>
  <si>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</si>
  <si>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</si>
  <si>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</si>
  <si>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</si>
  <si>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</si>
  <si>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</si>
  <si>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</si>
  <si>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</si>
  <si>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</si>
  <si>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</si>
  <si>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</si>
  <si>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</si>
  <si>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</si>
  <si>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</si>
  <si>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</si>
  <si>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</si>
  <si>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</si>
  <si>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</si>
  <si>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</si>
  <si>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</si>
  <si>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</si>
  <si>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</si>
  <si>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</si>
  <si>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</si>
  <si>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</si>
  <si>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</si>
  <si>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</si>
  <si>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</si>
  <si>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</si>
  <si>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</si>
  <si>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</si>
  <si>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</si>
  <si>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</si>
  <si>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</si>
  <si>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</si>
  <si>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</si>
  <si>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</si>
  <si>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</si>
  <si>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</si>
  <si>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</si>
  <si>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</si>
  <si>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</si>
  <si>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</si>
  <si>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</si>
  <si>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</si>
  <si>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</si>
  <si>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</si>
  <si>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</si>
  <si>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</si>
  <si>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</si>
  <si>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</si>
  <si>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</si>
  <si>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</si>
  <si>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</si>
  <si>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</si>
  <si>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</si>
  <si>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</si>
  <si>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</si>
  <si>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</si>
  <si>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</si>
  <si>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</si>
  <si>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</si>
  <si>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</si>
  <si>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</si>
  <si>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</si>
  <si>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</si>
  <si>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</si>
  <si>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</si>
  <si>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</si>
  <si>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</si>
  <si>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</si>
  <si>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</si>
  <si>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</si>
  <si>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</si>
  <si>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</si>
  <si>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</si>
  <si>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</si>
  <si>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</si>
  <si>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</si>
  <si>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</si>
  <si>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</si>
  <si>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</si>
  <si>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</si>
  <si>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</si>
  <si>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</si>
  <si>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</si>
  <si>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</si>
  <si>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</si>
  <si>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</si>
  <si>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</si>
  <si>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</si>
  <si>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</si>
  <si>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</si>
  <si>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</si>
  <si>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</si>
  <si>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</si>
  <si>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</si>
  <si>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</si>
  <si>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</si>
  <si>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</si>
  <si>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</si>
  <si>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</si>
  <si>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</si>
  <si>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</si>
  <si>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</si>
  <si>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</si>
  <si>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</si>
  <si>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</si>
  <si>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</si>
  <si>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</si>
  <si>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</si>
  <si>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</si>
  <si>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</si>
  <si>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</si>
  <si>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</si>
  <si>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</si>
  <si>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</si>
  <si>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</si>
  <si>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</si>
  <si>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</si>
  <si>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</si>
  <si>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</si>
  <si>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</si>
  <si>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</si>
  <si>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</si>
  <si>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</si>
  <si>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</si>
  <si>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</si>
  <si>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</si>
  <si>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</si>
  <si>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</si>
  <si>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</si>
  <si>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</si>
  <si>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</si>
  <si>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</si>
  <si>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</si>
  <si>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</si>
  <si>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</si>
  <si>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</si>
  <si>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</si>
  <si>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</si>
  <si>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</si>
  <si>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</si>
  <si>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</si>
  <si>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</si>
  <si>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</si>
  <si>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</si>
  <si>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</si>
  <si>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</si>
  <si>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</si>
  <si>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</si>
  <si>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</si>
  <si>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</si>
  <si>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</si>
  <si>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</si>
  <si>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</si>
  <si>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</si>
  <si>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</si>
  <si>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</si>
  <si>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</si>
  <si>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</si>
  <si>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</si>
  <si>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</si>
  <si>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</si>
  <si>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</si>
  <si>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</si>
  <si>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</si>
  <si>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</si>
  <si>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</si>
  <si>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</si>
  <si>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</si>
  <si>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</si>
  <si>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</si>
  <si>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</si>
  <si>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</si>
  <si>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</si>
  <si>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</si>
  <si>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</si>
  <si>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</si>
  <si>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</si>
  <si>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</si>
  <si>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</si>
  <si>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</si>
  <si>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</si>
  <si>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</si>
  <si>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</si>
  <si>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</si>
  <si>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</si>
  <si>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</si>
  <si>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</si>
  <si>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</si>
  <si>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</si>
  <si>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</si>
  <si>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</si>
  <si>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</si>
  <si>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</si>
  <si>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</si>
  <si>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</si>
  <si>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</si>
  <si>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</si>
  <si>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</si>
  <si>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</si>
  <si>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</si>
  <si>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</si>
  <si>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</si>
  <si>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</si>
  <si>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</si>
  <si>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</si>
  <si>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</si>
  <si>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</si>
  <si>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</si>
  <si>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</si>
  <si>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</si>
  <si>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</si>
  <si>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</si>
  <si>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</si>
  <si>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</si>
  <si>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</si>
  <si>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</si>
  <si>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</si>
  <si>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</si>
  <si>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</si>
  <si>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</si>
  <si>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</si>
  <si>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</si>
  <si>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</si>
  <si>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</si>
  <si>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</si>
  <si>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</si>
  <si>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</si>
  <si>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</si>
  <si>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</si>
  <si>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</si>
  <si>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</si>
  <si>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</si>
  <si>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</si>
  <si>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</si>
  <si>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</si>
  <si>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</si>
  <si>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</si>
  <si>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</si>
  <si>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</si>
  <si>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</si>
  <si>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</si>
  <si>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</si>
  <si>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</si>
  <si>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</si>
  <si>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</si>
  <si>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</si>
  <si>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</si>
  <si>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</si>
  <si>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</si>
  <si>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</si>
  <si>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</si>
  <si>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</si>
  <si>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</si>
  <si>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</si>
  <si>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</si>
  <si>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</si>
  <si>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</si>
  <si>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</si>
  <si>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</si>
  <si>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</si>
  <si>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</si>
  <si>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</si>
  <si>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</si>
  <si>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</si>
  <si>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</si>
  <si>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</si>
  <si>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</si>
  <si>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</si>
  <si>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</si>
  <si>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</si>
  <si>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</si>
  <si>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</si>
  <si>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</si>
  <si>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</si>
  <si>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</si>
  <si>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</si>
  <si>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</si>
  <si>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</si>
  <si>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</si>
  <si>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</si>
  <si>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</si>
  <si>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</si>
  <si>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</si>
  <si>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</si>
  <si>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</si>
  <si>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</si>
  <si>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</si>
  <si>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</si>
  <si>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</si>
  <si>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</si>
  <si>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</si>
  <si>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</si>
  <si>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</si>
  <si>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</si>
  <si>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</si>
  <si>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</si>
  <si>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</si>
  <si>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</si>
  <si>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</si>
  <si>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</si>
  <si>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</si>
  <si>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</si>
  <si>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</si>
  <si>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</si>
  <si>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</si>
  <si>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</si>
  <si>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</si>
  <si>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</si>
  <si>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</si>
  <si>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</si>
  <si>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</si>
  <si>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</si>
  <si>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</si>
  <si>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</si>
  <si>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</si>
  <si>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</si>
  <si>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</si>
  <si>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</si>
  <si>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</si>
  <si>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</si>
  <si>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</si>
  <si>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</si>
  <si>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</si>
  <si>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</si>
  <si>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</si>
  <si>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</si>
  <si>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</si>
  <si>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</si>
  <si>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</si>
  <si>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</si>
  <si>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</si>
  <si>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</si>
  <si>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</si>
  <si>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</si>
  <si>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</si>
  <si>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</si>
  <si>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</si>
  <si>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</si>
  <si>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</si>
  <si>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</si>
  <si>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</si>
  <si>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</si>
  <si>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</si>
  <si>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</si>
  <si>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</si>
  <si>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</si>
  <si>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</si>
  <si>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</si>
  <si>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</si>
  <si>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</si>
  <si>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</si>
  <si>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</si>
  <si>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</si>
  <si>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</si>
  <si>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</si>
  <si>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</si>
  <si>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</si>
  <si>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</si>
  <si>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</si>
  <si>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</si>
  <si>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</si>
  <si>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</si>
  <si>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</si>
  <si>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</si>
  <si>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</si>
  <si>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</si>
  <si>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</si>
  <si>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</si>
  <si>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</si>
  <si>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</si>
  <si>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</si>
  <si>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</si>
  <si>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</si>
  <si>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</si>
  <si>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</si>
  <si>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</si>
  <si>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</si>
  <si>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</si>
  <si>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</si>
  <si>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</si>
  <si>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</si>
  <si>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</si>
  <si>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</si>
  <si>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</si>
  <si>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</si>
  <si>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</si>
  <si>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</si>
  <si>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</si>
  <si>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</si>
  <si>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</si>
  <si>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</si>
  <si>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</si>
  <si>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</si>
  <si>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</si>
  <si>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</si>
  <si>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</si>
  <si>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</si>
  <si>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</si>
  <si>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</si>
  <si>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</si>
  <si>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</si>
  <si>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</si>
  <si>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</si>
  <si>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</si>
  <si>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</si>
  <si>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</si>
  <si>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</si>
  <si>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</si>
  <si>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</si>
  <si>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</si>
  <si>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</si>
  <si>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</si>
  <si>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</si>
  <si>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</si>
  <si>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</si>
  <si>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</si>
  <si>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</si>
  <si>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</si>
  <si>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</si>
  <si>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</si>
  <si>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</si>
  <si>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</si>
  <si>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</si>
  <si>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</si>
  <si>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</si>
  <si>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</si>
  <si>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</si>
  <si>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</si>
  <si>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</si>
  <si>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</si>
  <si>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</si>
  <si>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</si>
  <si>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</si>
  <si>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</si>
  <si>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</si>
  <si>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</si>
  <si>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</si>
  <si>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</si>
  <si>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</si>
  <si>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</si>
  <si>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</si>
  <si>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</si>
  <si>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</si>
  <si>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</si>
  <si>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</si>
  <si>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</si>
  <si>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</si>
  <si>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</si>
  <si>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</si>
  <si>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</si>
  <si>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</si>
  <si>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</si>
  <si>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</si>
  <si>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</si>
  <si>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</si>
  <si>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</si>
  <si>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</si>
  <si>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</si>
  <si>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</si>
  <si>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</si>
  <si>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</si>
  <si>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</si>
  <si>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</si>
  <si>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</si>
  <si>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</si>
  <si>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</si>
  <si>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</si>
  <si>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</si>
  <si>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</si>
  <si>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</si>
  <si>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</si>
  <si>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</si>
  <si>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</si>
  <si>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</si>
  <si>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</si>
  <si>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</si>
  <si>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</si>
  <si>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</si>
  <si>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</si>
  <si>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</si>
  <si>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</si>
  <si>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</si>
  <si>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</si>
  <si>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</si>
  <si>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</si>
  <si>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</si>
  <si>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</si>
  <si>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</si>
  <si>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</si>
  <si>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</si>
  <si>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</si>
  <si>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</si>
  <si>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</si>
  <si>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</si>
  <si>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</si>
  <si>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</si>
  <si>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</si>
  <si>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</si>
  <si>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</si>
  <si>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</si>
  <si>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</si>
  <si>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</si>
  <si>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</si>
  <si>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</si>
  <si>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</si>
  <si>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</si>
  <si>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</si>
  <si>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</si>
  <si>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</si>
  <si>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</si>
  <si>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</si>
  <si>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</si>
  <si>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</si>
  <si>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</si>
  <si>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</si>
  <si>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</si>
  <si>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</si>
  <si>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</si>
  <si>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</si>
  <si>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</si>
  <si>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</si>
  <si>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</si>
  <si>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</si>
  <si>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</si>
  <si>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</si>
  <si>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</si>
  <si>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</si>
  <si>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</si>
  <si>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</si>
  <si>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</si>
  <si>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</si>
  <si>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</si>
  <si>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</si>
  <si>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</si>
  <si>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</si>
  <si>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</si>
  <si>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</si>
  <si>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</si>
  <si>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</si>
  <si>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</si>
  <si>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</si>
  <si>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</si>
  <si>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</si>
  <si>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</si>
  <si>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</si>
  <si>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</si>
  <si>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</si>
  <si>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</si>
  <si>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</si>
  <si>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</si>
  <si>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</si>
  <si>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</si>
  <si>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</si>
  <si>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</si>
  <si>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</si>
  <si>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</si>
  <si>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</si>
  <si>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</si>
  <si>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</si>
  <si>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</si>
  <si>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</si>
  <si>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</si>
  <si>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</si>
  <si>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</si>
  <si>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</si>
  <si>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</si>
  <si>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</si>
  <si>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</si>
  <si>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</si>
  <si>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</si>
  <si>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</si>
  <si>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</si>
  <si>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</si>
  <si>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</si>
  <si>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</si>
  <si>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</si>
  <si>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</si>
  <si>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</si>
  <si>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</si>
  <si>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</si>
  <si>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</si>
  <si>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</si>
  <si>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</si>
  <si>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</si>
  <si>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</si>
  <si>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</si>
  <si>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</si>
  <si>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</si>
  <si>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</si>
  <si>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</si>
  <si>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</si>
  <si>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</si>
  <si>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</si>
  <si>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</si>
  <si>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</si>
  <si>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</si>
  <si>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</si>
  <si>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</si>
  <si>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</si>
  <si>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</si>
  <si>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</si>
  <si>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</si>
  <si>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</si>
  <si>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</si>
  <si>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</si>
  <si>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</si>
  <si>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</si>
  <si>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</si>
  <si>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</si>
  <si>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</si>
  <si>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</si>
  <si>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</si>
  <si>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</si>
  <si>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</si>
  <si>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</si>
  <si>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</si>
  <si>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</si>
  <si>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</si>
  <si>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</si>
  <si>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</si>
  <si>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</si>
  <si>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</si>
  <si>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</si>
  <si>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</si>
  <si>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</si>
  <si>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</si>
  <si>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</si>
  <si>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</si>
  <si>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</si>
  <si>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</si>
  <si>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</si>
  <si>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</si>
  <si>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</si>
  <si>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</si>
  <si>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</si>
  <si>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</si>
  <si>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</si>
  <si>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</si>
  <si>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</si>
  <si>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</si>
  <si>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</si>
  <si>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</si>
  <si>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</si>
  <si>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</si>
  <si>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</si>
  <si>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</si>
  <si>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</si>
  <si>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</si>
  <si>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</si>
  <si>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</si>
  <si>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</si>
  <si>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</si>
  <si>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</si>
  <si>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</si>
  <si>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</si>
  <si>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</si>
  <si>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</si>
  <si>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</si>
  <si>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</si>
  <si>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</si>
  <si>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</si>
  <si>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</si>
  <si>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</si>
  <si>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</si>
  <si>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</si>
  <si>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</si>
  <si>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</si>
  <si>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</si>
  <si>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</si>
  <si>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</si>
  <si>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</si>
  <si>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</si>
  <si>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</si>
  <si>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</si>
  <si>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</si>
  <si>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</si>
  <si>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</si>
  <si>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</si>
  <si>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</si>
  <si>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</si>
  <si>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</si>
  <si>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</si>
  <si>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</si>
  <si>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</si>
  <si>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</si>
  <si>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</si>
  <si>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</si>
  <si>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</si>
  <si>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</si>
  <si>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</si>
  <si>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</si>
  <si>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</si>
  <si>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</si>
  <si>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</si>
  <si>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</si>
  <si>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</si>
  <si>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</si>
  <si>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</si>
  <si>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</si>
  <si>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</si>
  <si>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</si>
  <si>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</si>
  <si>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</si>
  <si>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</si>
  <si>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</si>
  <si>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</si>
  <si>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</si>
  <si>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</si>
  <si>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</si>
  <si>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</si>
  <si>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</si>
  <si>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</si>
  <si>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</si>
  <si>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</si>
  <si>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</si>
  <si>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</si>
  <si>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</si>
  <si>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</si>
  <si>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</si>
  <si>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</si>
  <si>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</si>
  <si>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</si>
  <si>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</si>
  <si>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</si>
  <si>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</si>
  <si>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</si>
  <si>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</si>
  <si>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</si>
  <si>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</si>
  <si>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</si>
  <si>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</si>
  <si>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</si>
  <si>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</si>
  <si>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</si>
  <si>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</si>
  <si>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</si>
  <si>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</si>
  <si>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</si>
  <si>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</si>
  <si>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</si>
  <si>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</si>
  <si>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</si>
  <si>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</si>
  <si>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</si>
  <si>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</si>
  <si>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</si>
  <si>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</si>
  <si>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</si>
  <si>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</si>
  <si>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</si>
  <si>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</si>
  <si>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</si>
  <si>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</si>
  <si>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</si>
  <si>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</si>
  <si>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</si>
  <si>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</si>
  <si>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</si>
  <si>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</si>
  <si>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</si>
  <si>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</si>
  <si>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</si>
  <si>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</si>
  <si>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</si>
  <si>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</si>
  <si>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</si>
  <si>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</si>
  <si>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</si>
  <si>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</si>
  <si>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</si>
  <si>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</si>
  <si>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</si>
  <si>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</si>
  <si>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</si>
  <si>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</si>
  <si>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</si>
  <si>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</si>
  <si>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</si>
  <si>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</si>
  <si>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</si>
  <si>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</si>
  <si>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</si>
  <si>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</si>
  <si>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</si>
  <si>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</si>
  <si>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</si>
  <si>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</si>
  <si>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</si>
  <si>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</si>
  <si>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</si>
  <si>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</si>
  <si>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</si>
  <si>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</si>
  <si>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</si>
  <si>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</si>
  <si>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</si>
  <si>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</si>
  <si>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</si>
  <si>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</si>
  <si>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</si>
  <si>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</si>
  <si>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</si>
  <si>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</si>
  <si>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</si>
  <si>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</si>
  <si>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</si>
  <si>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</si>
  <si>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</si>
  <si>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</si>
  <si>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</si>
  <si>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</si>
  <si>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</si>
  <si>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</si>
  <si>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</si>
  <si>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</si>
  <si>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</si>
  <si>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</si>
  <si>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</si>
  <si>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</si>
  <si>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</si>
  <si>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</si>
  <si>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</si>
  <si>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</si>
  <si>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</si>
  <si>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</si>
  <si>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</si>
  <si>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</si>
  <si>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</si>
  <si>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</si>
  <si>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</si>
  <si>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</si>
  <si>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</si>
  <si>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</si>
  <si>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</si>
  <si>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</si>
  <si>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</si>
  <si>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</si>
  <si>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</si>
  <si>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</si>
  <si>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</si>
  <si>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</si>
  <si>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</si>
  <si>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</si>
  <si>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</si>
  <si>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</si>
  <si>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</si>
  <si>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</si>
  <si>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</si>
  <si>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</si>
  <si>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</si>
  <si>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</si>
  <si>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</si>
  <si>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</si>
  <si>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</si>
  <si>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</si>
  <si>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</si>
  <si>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</si>
  <si>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</si>
  <si>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</si>
  <si>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</si>
  <si>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</si>
  <si>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</si>
  <si>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</si>
  <si>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</si>
  <si>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</si>
  <si>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</si>
  <si>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</si>
  <si>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</si>
  <si>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</si>
  <si>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</si>
  <si>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</si>
  <si>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</si>
  <si>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</si>
  <si>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</si>
  <si>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</si>
  <si>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</si>
  <si>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</si>
  <si>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</si>
  <si>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</si>
  <si>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</si>
  <si>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</si>
  <si>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</si>
  <si>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</si>
  <si>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</si>
  <si>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</si>
  <si>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</si>
  <si>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</si>
  <si>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</si>
  <si>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</si>
  <si>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</si>
  <si>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</si>
  <si>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</si>
  <si>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</si>
  <si>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</si>
  <si>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</si>
  <si>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</si>
  <si>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</si>
  <si>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</si>
  <si>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</si>
  <si>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</si>
  <si>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</si>
  <si>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</si>
  <si>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</si>
  <si>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</si>
  <si>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</si>
  <si>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</si>
  <si>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</si>
  <si>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</si>
  <si>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</si>
  <si>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</si>
  <si>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</si>
  <si>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</si>
  <si>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</si>
  <si>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</si>
  <si>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</si>
  <si>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</si>
  <si>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</si>
  <si>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</si>
  <si>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</si>
  <si>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</si>
  <si>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</si>
  <si>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</si>
  <si>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</si>
  <si>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</si>
  <si>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</si>
  <si>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</si>
  <si>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</si>
  <si>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</si>
  <si>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</si>
  <si>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</si>
  <si>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</si>
  <si>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</si>
  <si>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</si>
  <si>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</si>
  <si>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</si>
  <si>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</si>
  <si>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</si>
  <si>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</si>
  <si>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</si>
  <si>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</si>
  <si>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</si>
  <si>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</si>
  <si>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</si>
  <si>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</si>
  <si>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</si>
  <si>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</si>
  <si>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</si>
  <si>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</si>
  <si>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</si>
  <si>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</si>
  <si>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</si>
  <si>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</si>
  <si>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</si>
  <si>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</si>
  <si>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</si>
  <si>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</si>
  <si>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</si>
  <si>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</si>
  <si>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</si>
  <si>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</si>
  <si>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</si>
  <si>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</si>
  <si>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</si>
  <si>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</si>
  <si>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</si>
  <si>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</si>
  <si>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</si>
  <si>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</si>
  <si>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</si>
  <si>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</si>
  <si>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</si>
  <si>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</si>
  <si>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</si>
  <si>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</si>
  <si>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</si>
  <si>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</si>
  <si>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</si>
  <si>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</si>
  <si>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</si>
  <si>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</si>
  <si>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</si>
  <si>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</si>
  <si>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</si>
  <si>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</si>
  <si>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</si>
  <si>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</si>
  <si>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</si>
  <si>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</si>
  <si>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</si>
  <si>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</si>
  <si>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</si>
  <si>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</si>
  <si>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</si>
  <si>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</si>
  <si>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</si>
  <si>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</si>
  <si>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</si>
  <si>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</si>
  <si>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</si>
  <si>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</si>
  <si>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</si>
  <si>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</si>
  <si>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</si>
  <si>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</si>
  <si>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</si>
  <si>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</si>
  <si>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</si>
  <si>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</si>
  <si>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</si>
  <si>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</si>
  <si>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</si>
  <si>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</si>
  <si>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</si>
  <si>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</si>
  <si>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</si>
  <si>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</si>
  <si>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</si>
  <si>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</si>
  <si>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</si>
  <si>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</si>
  <si>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</si>
  <si>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</si>
  <si>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</si>
  <si>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</si>
  <si>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</si>
  <si>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</si>
  <si>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</si>
  <si>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</si>
  <si>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</si>
  <si>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</si>
  <si>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</si>
  <si>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</si>
  <si>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</si>
  <si>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</si>
  <si>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</si>
  <si>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</si>
  <si>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</si>
  <si>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</si>
  <si>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</si>
  <si>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</si>
  <si>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</si>
  <si>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</si>
  <si>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</si>
  <si>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</si>
  <si>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</si>
  <si>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</si>
  <si>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</si>
  <si>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</si>
  <si>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</si>
  <si>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</si>
  <si>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</si>
  <si>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</si>
  <si>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</si>
  <si>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</si>
  <si>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</si>
  <si>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</si>
  <si>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</si>
  <si>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</si>
  <si>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</si>
  <si>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</si>
  <si>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</si>
  <si>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</si>
  <si>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</si>
  <si>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</si>
  <si>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</si>
  <si>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</si>
  <si>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</si>
  <si>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</si>
  <si>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</si>
  <si>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</si>
  <si>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</si>
  <si>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</si>
  <si>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</si>
  <si>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</si>
  <si>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</si>
  <si>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</si>
  <si>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</si>
  <si>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</si>
  <si>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</si>
  <si>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</si>
  <si>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</si>
  <si>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</si>
  <si>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</si>
  <si>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</si>
  <si>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</si>
  <si>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</si>
  <si>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</si>
  <si>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</si>
  <si>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</si>
  <si>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</si>
  <si>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</si>
  <si>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</si>
  <si>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</si>
  <si>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</si>
  <si>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</si>
  <si>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</si>
  <si>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</si>
  <si>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</si>
  <si>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</si>
  <si>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</si>
  <si>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</si>
  <si>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</si>
  <si>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</si>
  <si>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</si>
  <si>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</si>
  <si>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</si>
  <si>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</si>
  <si>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</si>
  <si>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</si>
  <si>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</si>
  <si>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</si>
  <si>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</si>
  <si>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</si>
  <si>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</si>
  <si>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</si>
  <si>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</si>
  <si>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</si>
  <si>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</si>
  <si>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</si>
  <si>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</si>
  <si>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</si>
  <si>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</si>
  <si>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</si>
  <si>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</si>
  <si>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</si>
  <si>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</si>
  <si>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</si>
  <si>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</si>
  <si>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</si>
  <si>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</si>
  <si>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</si>
  <si>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</si>
  <si>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</si>
  <si>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</si>
  <si>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</si>
  <si>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</si>
  <si>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</si>
  <si>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</si>
  <si>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</si>
  <si>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</si>
  <si>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</si>
  <si>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</si>
  <si>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</si>
  <si>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</si>
  <si>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</si>
  <si>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</si>
  <si>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</si>
  <si>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</si>
  <si>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</si>
  <si>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</si>
  <si>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</si>
  <si>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</si>
  <si>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</si>
  <si>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</si>
  <si>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</si>
  <si>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</si>
  <si>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</si>
  <si>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</si>
  <si>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</si>
  <si>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</si>
  <si>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</si>
  <si>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</si>
  <si>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</si>
  <si>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</si>
  <si>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</si>
  <si>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</si>
  <si>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</si>
  <si>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</si>
  <si>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</si>
  <si>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</si>
  <si>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</si>
  <si>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</si>
  <si>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</si>
  <si>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</si>
  <si>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</si>
  <si>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</si>
  <si>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</si>
  <si>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</si>
  <si>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</si>
  <si>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</si>
  <si>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</si>
  <si>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</si>
  <si>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</si>
  <si>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</si>
  <si>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</si>
  <si>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</si>
  <si>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</si>
  <si>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</si>
  <si>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</si>
  <si>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</si>
  <si>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</si>
  <si>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</si>
  <si>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</si>
  <si>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</si>
  <si>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</si>
  <si>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</si>
  <si>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</si>
  <si>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</si>
  <si>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</si>
  <si>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</si>
  <si>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</si>
  <si>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</si>
  <si>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</si>
  <si>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</si>
  <si>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</si>
  <si>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</si>
  <si>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</si>
  <si>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</si>
  <si>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</si>
  <si>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</si>
  <si>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</si>
  <si>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</si>
  <si>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</si>
  <si>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</si>
  <si>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</si>
  <si>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</si>
  <si>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</si>
  <si>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</si>
  <si>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</si>
  <si>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</si>
  <si>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</si>
  <si>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</si>
  <si>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</si>
  <si>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</si>
  <si>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</si>
  <si>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</si>
  <si>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</si>
  <si>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</si>
  <si>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</si>
  <si>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</si>
  <si>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</si>
  <si>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</si>
  <si>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</si>
  <si>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</si>
  <si>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</si>
  <si>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</si>
  <si>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</si>
  <si>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</si>
  <si>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</si>
  <si>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</si>
  <si>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</si>
  <si>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</si>
  <si>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</si>
  <si>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</si>
  <si>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</si>
  <si>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</si>
  <si>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</si>
  <si>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</si>
  <si>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</si>
  <si>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</si>
  <si>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</si>
  <si>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</si>
  <si>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</si>
  <si>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</si>
  <si>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</si>
  <si>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</si>
  <si>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</si>
  <si>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</si>
  <si>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</si>
  <si>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</si>
  <si>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</si>
  <si>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</si>
  <si>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</si>
  <si>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</si>
  <si>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</si>
  <si>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</si>
  <si>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</si>
  <si>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</si>
  <si>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</si>
  <si>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</si>
  <si>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</si>
  <si>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</si>
  <si>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</si>
  <si>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</si>
  <si>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</si>
  <si>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</si>
  <si>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</si>
  <si>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</si>
  <si>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</si>
  <si>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</si>
  <si>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</si>
  <si>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</si>
  <si>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</si>
  <si>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</si>
  <si>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</si>
  <si>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</si>
  <si>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</si>
  <si>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</si>
  <si>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</si>
  <si>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</si>
  <si>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</si>
  <si>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</si>
  <si>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</si>
  <si>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</si>
  <si>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</si>
  <si>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</si>
  <si>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</si>
  <si>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</si>
  <si>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</si>
  <si>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</si>
  <si>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</si>
  <si>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</si>
  <si>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</si>
  <si>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</si>
  <si>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</si>
  <si>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</si>
  <si>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</si>
  <si>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</si>
  <si>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</si>
  <si>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</si>
  <si>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</si>
  <si>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</si>
  <si>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</si>
  <si>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</si>
  <si>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</si>
  <si>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</si>
  <si>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</si>
  <si>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</si>
  <si>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</si>
  <si>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</si>
  <si>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</si>
  <si>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</si>
  <si>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</si>
  <si>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</si>
  <si>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</si>
  <si>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</si>
  <si>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</si>
  <si>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</si>
  <si>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</si>
  <si>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</si>
  <si>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</si>
  <si>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</si>
  <si>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</si>
  <si>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</si>
  <si>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</si>
  <si>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</si>
  <si>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</si>
  <si>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</si>
  <si>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</si>
  <si>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</si>
  <si>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</si>
  <si>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</si>
  <si>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</si>
  <si>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</si>
  <si>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</si>
  <si>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</si>
  <si>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</si>
  <si>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</si>
  <si>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</si>
  <si>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</si>
  <si>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</si>
  <si>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</si>
  <si>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</si>
  <si>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</si>
  <si>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</si>
  <si>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</si>
  <si>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</si>
  <si>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</si>
  <si>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</si>
  <si>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</si>
  <si>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</si>
  <si>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</si>
  <si>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</si>
  <si>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</si>
  <si>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</si>
  <si>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</si>
  <si>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</si>
  <si>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</si>
  <si>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</si>
  <si>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</si>
  <si>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</si>
  <si>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</si>
  <si>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</si>
  <si>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</si>
  <si>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</si>
  <si>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</si>
  <si>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</si>
  <si>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</si>
  <si>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</si>
  <si>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</si>
  <si>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</si>
  <si>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</si>
  <si>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</si>
  <si>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</si>
  <si>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</si>
  <si>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</si>
  <si>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</si>
  <si>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</si>
  <si>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</si>
  <si>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</si>
  <si>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</si>
  <si>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</si>
  <si>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</si>
  <si>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</si>
  <si>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</si>
  <si>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</si>
  <si>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</si>
  <si>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</si>
  <si>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</si>
  <si>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</si>
  <si>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</si>
  <si>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</si>
  <si>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</si>
  <si>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</si>
  <si>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</si>
  <si>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</si>
  <si>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</si>
  <si>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</si>
  <si>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</si>
  <si>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</si>
  <si>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</si>
  <si>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</si>
  <si>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</si>
  <si>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</si>
  <si>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</si>
  <si>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</si>
  <si>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</si>
  <si>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</si>
  <si>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</si>
  <si>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</si>
  <si>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</si>
  <si>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</si>
  <si>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</si>
  <si>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</si>
  <si>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</si>
  <si>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</si>
  <si>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</si>
  <si>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</si>
  <si>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</si>
  <si>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</si>
  <si>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</si>
  <si>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</si>
  <si>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</si>
  <si>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</si>
  <si>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</si>
  <si>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</si>
  <si>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</si>
  <si>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</si>
  <si>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</si>
  <si>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</si>
  <si>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</si>
  <si>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</si>
  <si>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</si>
  <si>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</si>
  <si>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</si>
  <si>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</si>
  <si>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</si>
  <si>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</si>
  <si>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</si>
  <si>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</si>
  <si>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</si>
  <si>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</si>
  <si>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</si>
  <si>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</si>
  <si>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</si>
  <si>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</si>
  <si>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</si>
  <si>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</si>
  <si>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</si>
  <si>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</si>
  <si>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</si>
  <si>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</si>
  <si>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</si>
  <si>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</si>
  <si>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</si>
  <si>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</si>
  <si>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</si>
  <si>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</si>
  <si>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</si>
  <si>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</si>
  <si>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</si>
  <si>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</si>
  <si>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</si>
  <si>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</si>
  <si>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</si>
  <si>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</si>
  <si>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</si>
  <si>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</si>
  <si>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</si>
  <si>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</si>
  <si>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</si>
  <si>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</si>
  <si>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</si>
  <si>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</si>
  <si>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</si>
  <si>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</si>
  <si>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</si>
  <si>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</si>
  <si>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</si>
  <si>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</si>
  <si>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</si>
  <si>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</si>
  <si>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</si>
  <si>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</si>
  <si>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</si>
  <si>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</si>
  <si>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</si>
  <si>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</si>
  <si>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</si>
  <si>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</si>
  <si>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</si>
  <si>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</si>
  <si>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</si>
  <si>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</si>
  <si>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</si>
  <si>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</si>
  <si>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</si>
  <si>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</si>
  <si>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</si>
  <si>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</si>
  <si>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</si>
  <si>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</si>
  <si>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</si>
  <si>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</si>
  <si>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</si>
  <si>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</si>
  <si>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</si>
  <si>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</si>
  <si>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</si>
  <si>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</si>
  <si>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</si>
  <si>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</si>
  <si>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</si>
  <si>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</si>
  <si>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</si>
  <si>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</si>
  <si>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</si>
  <si>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</si>
  <si>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</si>
  <si>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</si>
  <si>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</si>
  <si>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</si>
  <si>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</si>
  <si>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</si>
  <si>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</si>
  <si>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</si>
  <si>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</si>
  <si>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</si>
  <si>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</si>
  <si>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</si>
  <si>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</si>
  <si>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</si>
  <si>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</si>
  <si>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</si>
  <si>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</si>
  <si>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</si>
  <si>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</si>
  <si>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</si>
  <si>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</si>
  <si>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</si>
  <si>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</si>
  <si>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</si>
  <si>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</si>
  <si>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</si>
  <si>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</si>
  <si>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</si>
  <si>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</si>
  <si>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</si>
  <si>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</si>
  <si>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</si>
  <si>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</si>
  <si>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</si>
  <si>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</si>
  <si>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</si>
  <si>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</si>
  <si>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</si>
  <si>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</si>
  <si>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</si>
  <si>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</si>
  <si>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</si>
  <si>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</si>
  <si>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</si>
  <si>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</si>
  <si>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</si>
  <si>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</si>
  <si>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</si>
  <si>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</si>
  <si>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</si>
  <si>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</si>
  <si>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</si>
  <si>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</si>
  <si>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</si>
  <si>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</si>
  <si>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</si>
  <si>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</si>
  <si>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</si>
  <si>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</si>
  <si>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</si>
  <si>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</si>
  <si>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</si>
  <si>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</si>
  <si>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</si>
  <si>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</si>
  <si>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</si>
  <si>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</si>
  <si>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</si>
  <si>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</si>
  <si>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</si>
  <si>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</si>
  <si>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</si>
  <si>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</si>
  <si>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</si>
  <si>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</si>
  <si>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</si>
  <si>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</si>
  <si>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</si>
  <si>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</si>
  <si>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</si>
  <si>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</si>
  <si>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</si>
  <si>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</si>
  <si>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</si>
  <si>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</si>
  <si>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</si>
  <si>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</si>
  <si>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</si>
  <si>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</si>
  <si>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</si>
  <si>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</si>
  <si>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</si>
  <si>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</si>
  <si>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</si>
  <si>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</si>
  <si>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</si>
  <si>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</si>
  <si>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</si>
  <si>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</si>
  <si>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</si>
  <si>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</si>
  <si>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</si>
  <si>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</si>
  <si>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</si>
  <si>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</si>
  <si>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</si>
  <si>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</si>
  <si>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</si>
  <si>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</si>
  <si>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</si>
  <si>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</si>
  <si>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</si>
  <si>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</si>
  <si>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</si>
  <si>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</si>
  <si>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</si>
  <si>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</si>
  <si>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</si>
  <si>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</si>
  <si>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</si>
  <si>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</si>
  <si>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</si>
  <si>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</si>
  <si>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</si>
  <si>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</si>
  <si>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</si>
  <si>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</si>
  <si>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</si>
  <si>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</si>
  <si>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</si>
  <si>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</si>
  <si>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</si>
  <si>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</si>
  <si>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</si>
  <si>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</si>
  <si>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</si>
  <si>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</si>
  <si>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</si>
  <si>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</si>
  <si>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</si>
  <si>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</si>
  <si>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</si>
  <si>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</si>
  <si>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</si>
  <si>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</si>
  <si>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</si>
  <si>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</si>
  <si>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</si>
  <si>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</si>
  <si>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</si>
  <si>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</si>
  <si>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</si>
  <si>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</si>
  <si>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</si>
  <si>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</si>
  <si>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</si>
  <si>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</si>
  <si>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</si>
  <si>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</si>
  <si>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</si>
  <si>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</si>
  <si>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</si>
  <si>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</si>
  <si>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</si>
  <si>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</si>
  <si>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</si>
  <si>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</si>
  <si>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</si>
  <si>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</si>
  <si>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</si>
  <si>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</si>
  <si>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</si>
  <si>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</si>
  <si>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</si>
  <si>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</si>
  <si>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</si>
  <si>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</si>
  <si>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</si>
  <si>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</si>
  <si>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</si>
  <si>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</si>
  <si>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</si>
  <si>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</si>
  <si>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</si>
  <si>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</si>
  <si>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</si>
  <si>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</si>
  <si>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</si>
  <si>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</si>
  <si>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</si>
  <si>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</si>
  <si>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</si>
  <si>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</si>
  <si>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</si>
  <si>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</si>
  <si>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</si>
  <si>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</si>
  <si>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</si>
  <si>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</si>
  <si>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</si>
  <si>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</si>
  <si>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</si>
  <si>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</si>
  <si>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</si>
  <si>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</si>
  <si>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</si>
  <si>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</si>
  <si>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</si>
  <si>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</si>
  <si>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</si>
  <si>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</si>
  <si>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</si>
  <si>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</si>
  <si>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</si>
  <si>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</si>
  <si>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</si>
  <si>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</si>
  <si>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</si>
  <si>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</si>
  <si>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</si>
  <si>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</si>
  <si>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</si>
  <si>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</si>
  <si>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</si>
  <si>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</si>
  <si>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</si>
  <si>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</si>
  <si>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</si>
  <si>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</si>
  <si>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</si>
  <si>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</si>
  <si>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</si>
  <si>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</si>
  <si>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</si>
  <si>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</si>
  <si>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</si>
  <si>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</si>
  <si>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</si>
  <si>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</si>
  <si>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</si>
  <si>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</si>
  <si>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</si>
  <si>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</si>
  <si>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</si>
  <si>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</si>
  <si>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</si>
  <si>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</si>
  <si>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</si>
  <si>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</si>
  <si>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</si>
  <si>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</si>
  <si>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</si>
  <si>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</si>
  <si>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</si>
  <si>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</si>
  <si>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</si>
  <si>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</si>
  <si>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</si>
  <si>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</si>
  <si>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</si>
  <si>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</si>
  <si>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</si>
  <si>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</si>
  <si>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</si>
  <si>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</si>
  <si>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</si>
  <si>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</si>
  <si>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</si>
  <si>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</si>
  <si>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</si>
  <si>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</si>
  <si>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</si>
  <si>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</si>
  <si>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</si>
  <si>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</si>
  <si>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</si>
  <si>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</si>
  <si>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</si>
  <si>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</si>
  <si>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</si>
  <si>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</si>
  <si>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</si>
  <si>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</si>
  <si>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</si>
  <si>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</si>
  <si>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</si>
  <si>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</si>
  <si>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</si>
  <si>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</si>
  <si>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</si>
  <si>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</si>
  <si>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</si>
  <si>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</si>
  <si>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</si>
  <si>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</si>
  <si>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</si>
  <si>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</si>
  <si>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</si>
  <si>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</si>
  <si>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</si>
  <si>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</si>
  <si>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</si>
  <si>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</si>
  <si>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</si>
  <si>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</si>
  <si>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</si>
  <si>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</si>
  <si>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</si>
  <si>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</si>
  <si>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</si>
  <si>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</si>
  <si>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</si>
  <si>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</si>
  <si>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</si>
  <si>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</si>
  <si>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</si>
  <si>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</si>
  <si>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</si>
  <si>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</si>
  <si>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</si>
  <si>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</si>
  <si>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</si>
  <si>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</si>
  <si>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</si>
  <si>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</si>
  <si>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</si>
  <si>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</si>
  <si>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</si>
  <si>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</si>
  <si>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</si>
  <si>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</si>
  <si>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</si>
  <si>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</si>
  <si>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</si>
  <si>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</si>
  <si>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</si>
  <si>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</si>
  <si>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</si>
  <si>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</si>
  <si>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</si>
  <si>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</si>
  <si>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</si>
  <si>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</si>
  <si>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</si>
  <si>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</si>
  <si>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</si>
  <si>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</si>
  <si>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</si>
  <si>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</si>
  <si>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</si>
  <si>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</si>
  <si>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</si>
  <si>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</si>
  <si>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</si>
  <si>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</si>
  <si>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</si>
  <si>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</si>
  <si>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</si>
  <si>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</si>
  <si>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</si>
  <si>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</si>
  <si>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</si>
  <si>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</si>
  <si>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</si>
  <si>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</si>
  <si>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</si>
  <si>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</si>
  <si>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</si>
  <si>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</si>
  <si>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</si>
  <si>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</si>
  <si>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</si>
  <si>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</si>
  <si>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</si>
  <si>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</si>
  <si>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</si>
  <si>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</si>
  <si>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</si>
  <si>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</si>
  <si>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</si>
  <si>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</si>
  <si>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</si>
  <si>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</si>
  <si>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</si>
  <si>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</si>
  <si>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</si>
  <si>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</si>
  <si>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</si>
  <si>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</si>
  <si>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</si>
  <si>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</si>
  <si>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</si>
  <si>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</si>
  <si>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</si>
  <si>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</si>
  <si>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</si>
  <si>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</si>
  <si>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</si>
  <si>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</si>
  <si>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</si>
  <si>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</si>
  <si>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</si>
  <si>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</si>
  <si>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</si>
  <si>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</si>
  <si>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</si>
  <si>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</si>
  <si>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</si>
  <si>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</si>
  <si>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</si>
  <si>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</si>
  <si>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</si>
  <si>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</si>
  <si>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</si>
  <si>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</si>
  <si>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</si>
  <si>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</si>
  <si>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</si>
  <si>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</si>
  <si>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</si>
  <si>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</si>
  <si>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</si>
  <si>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</si>
  <si>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</si>
  <si>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</si>
  <si>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</si>
  <si>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</si>
  <si>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</si>
  <si>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</si>
  <si>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</si>
  <si>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</si>
  <si>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</si>
  <si>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</si>
  <si>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</si>
  <si>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</si>
  <si>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</si>
  <si>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</si>
  <si>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</si>
  <si>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</si>
  <si>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</si>
  <si>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</si>
  <si>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</si>
  <si>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</si>
  <si>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</si>
  <si>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</si>
  <si>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</si>
  <si>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</si>
  <si>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</si>
  <si>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</si>
  <si>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</si>
  <si>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</si>
  <si>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</si>
  <si>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</si>
  <si>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</si>
  <si>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</si>
  <si>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</si>
  <si>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</si>
  <si>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</si>
  <si>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</si>
  <si>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</si>
  <si>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</si>
  <si>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</si>
  <si>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</si>
  <si>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</si>
  <si>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</si>
  <si>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</si>
  <si>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</si>
  <si>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</si>
  <si>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</si>
  <si>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</si>
  <si>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</si>
  <si>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</si>
  <si>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</si>
  <si>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</si>
  <si>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</si>
  <si>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</si>
  <si>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</si>
  <si>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</si>
  <si>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</si>
  <si>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</si>
  <si>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</si>
  <si>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</si>
  <si>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</si>
  <si>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</si>
  <si>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</si>
  <si>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</si>
  <si>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</si>
  <si>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</si>
  <si>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</si>
  <si>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</si>
  <si>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</si>
  <si>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</si>
  <si>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</si>
  <si>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</si>
  <si>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</si>
  <si>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</si>
  <si>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</si>
  <si>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</si>
  <si>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</si>
  <si>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</si>
  <si>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</si>
  <si>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</si>
  <si>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</si>
  <si>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</si>
  <si>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</si>
  <si>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</si>
  <si>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</si>
  <si>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</si>
  <si>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</si>
  <si>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</si>
  <si>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</si>
  <si>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</si>
  <si>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</si>
  <si>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</si>
  <si>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</si>
  <si>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</si>
  <si>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</si>
  <si>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</si>
  <si>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</si>
  <si>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</si>
  <si>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</si>
  <si>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</si>
  <si>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</si>
  <si>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</si>
  <si>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</si>
  <si>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</si>
  <si>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</si>
  <si>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</si>
  <si>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</si>
  <si>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</si>
  <si>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</si>
  <si>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</si>
  <si>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</si>
  <si>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</si>
  <si>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</si>
  <si>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</si>
  <si>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</si>
  <si>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</si>
  <si>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</si>
  <si>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</si>
  <si>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</si>
  <si>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</si>
  <si>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</si>
  <si>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</si>
  <si>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</si>
  <si>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</si>
  <si>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</si>
  <si>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</si>
  <si>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</si>
  <si>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</si>
  <si>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</si>
  <si>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</si>
  <si>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</si>
  <si>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</si>
  <si>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</si>
  <si>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</si>
  <si>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</si>
  <si>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</si>
  <si>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</si>
  <si>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</si>
  <si>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</si>
  <si>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</si>
  <si>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</si>
  <si>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</si>
  <si>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</si>
  <si>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</si>
  <si>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</si>
  <si>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</si>
  <si>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</si>
  <si>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</si>
  <si>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</si>
  <si>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</si>
  <si>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</si>
  <si>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</si>
  <si>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</si>
  <si>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</si>
  <si>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</si>
  <si>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</si>
  <si>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</si>
  <si>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</si>
  <si>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</si>
  <si>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</si>
  <si>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</si>
  <si>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</si>
  <si>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</si>
  <si>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</si>
  <si>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</si>
  <si>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</si>
  <si>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</si>
  <si>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</si>
  <si>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</si>
  <si>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</si>
  <si>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</si>
  <si>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</si>
  <si>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</si>
  <si>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</si>
  <si>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</si>
  <si>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</si>
  <si>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</si>
  <si>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</si>
  <si>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</si>
  <si>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</si>
  <si>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</si>
  <si>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</si>
  <si>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</si>
  <si>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</si>
  <si>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</si>
  <si>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</si>
  <si>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</si>
  <si>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</si>
  <si>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</si>
  <si>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</si>
  <si>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</si>
  <si>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</si>
  <si>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</si>
  <si>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</si>
  <si>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</si>
  <si>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</si>
  <si>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</si>
  <si>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</si>
  <si>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</si>
  <si>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</si>
  <si>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</si>
  <si>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</si>
  <si>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</si>
  <si>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</si>
  <si>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</si>
  <si>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</si>
  <si>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</si>
  <si>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</si>
  <si>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</si>
  <si>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</si>
  <si>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</si>
  <si>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</si>
  <si>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</si>
  <si>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</si>
  <si>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</si>
  <si>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</si>
  <si>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</si>
  <si>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</si>
  <si>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</si>
  <si>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</si>
  <si>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</si>
  <si>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</si>
  <si>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</si>
  <si>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</si>
  <si>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</si>
  <si>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</si>
  <si>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</si>
  <si>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</si>
  <si>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</si>
  <si>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</si>
  <si>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</si>
  <si>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</si>
  <si>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</si>
  <si>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</si>
  <si>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</si>
  <si>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</si>
  <si>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</si>
  <si>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</si>
  <si>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</si>
  <si>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</si>
  <si>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</si>
  <si>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</si>
  <si>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</si>
  <si>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</si>
  <si>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</si>
  <si>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</si>
  <si>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</si>
  <si>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</si>
  <si>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</si>
  <si>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</si>
  <si>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</si>
  <si>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</si>
  <si>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</si>
  <si>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</si>
  <si>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</si>
  <si>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</si>
  <si>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</si>
  <si>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</si>
  <si>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</si>
  <si>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</si>
  <si>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</si>
  <si>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</si>
  <si>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</si>
  <si>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</si>
  <si>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</si>
  <si>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</si>
  <si>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</si>
  <si>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</si>
  <si>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</si>
  <si>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</si>
  <si>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</si>
  <si>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</si>
  <si>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</si>
  <si>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</si>
  <si>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</si>
  <si>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</si>
  <si>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</si>
  <si>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</si>
  <si>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</si>
  <si>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</si>
  <si>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</si>
  <si>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</si>
  <si>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</si>
  <si>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</si>
  <si>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</si>
  <si>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</si>
  <si>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</si>
  <si>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</si>
  <si>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</si>
  <si>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</si>
  <si>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</si>
  <si>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</si>
  <si>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</si>
  <si>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</si>
  <si>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</si>
  <si>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</si>
  <si>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</si>
  <si>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</si>
  <si>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</si>
  <si>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</si>
  <si>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</si>
  <si>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</si>
  <si>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</si>
  <si>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</si>
  <si>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</si>
  <si>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</si>
  <si>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</si>
  <si>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</si>
  <si>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</si>
  <si>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</si>
  <si>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</si>
  <si>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</si>
  <si>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</si>
  <si>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</si>
  <si>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</si>
  <si>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</si>
  <si>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</si>
  <si>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</si>
  <si>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</si>
  <si>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</si>
  <si>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</si>
  <si>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</si>
  <si>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</si>
  <si>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</si>
  <si>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</si>
  <si>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</si>
  <si>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</si>
  <si>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</si>
  <si>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</si>
  <si>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</si>
  <si>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</si>
  <si>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</si>
  <si>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</si>
  <si>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</si>
  <si>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</si>
  <si>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</si>
  <si>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</si>
  <si>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</si>
  <si>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</si>
  <si>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</si>
  <si>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</si>
  <si>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</si>
  <si>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</si>
  <si>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</si>
  <si>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</si>
  <si>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</si>
  <si>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</si>
  <si>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</si>
  <si>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</si>
  <si>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</si>
  <si>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</si>
  <si>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</si>
  <si>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</si>
  <si>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</si>
  <si>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</si>
  <si>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</si>
  <si>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</si>
  <si>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</si>
  <si>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</si>
  <si>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</si>
  <si>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</si>
  <si>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</si>
  <si>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</si>
  <si>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</si>
  <si>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</si>
  <si>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</si>
  <si>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</si>
  <si>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</si>
  <si>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</si>
  <si>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</si>
  <si>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</si>
  <si>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</si>
  <si>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</si>
  <si>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</si>
  <si>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</si>
  <si>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</si>
  <si>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</si>
  <si>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</si>
  <si>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</si>
  <si>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</si>
  <si>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</si>
  <si>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</si>
  <si>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</si>
  <si>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</si>
  <si>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</si>
  <si>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</si>
  <si>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</si>
  <si>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</si>
  <si>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</si>
  <si>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</si>
  <si>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</si>
  <si>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</si>
  <si>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</si>
  <si>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</si>
  <si>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</si>
  <si>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</si>
  <si>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</si>
  <si>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</si>
  <si>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</si>
  <si>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</si>
  <si>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</si>
  <si>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</si>
  <si>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</si>
  <si>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</si>
  <si>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</si>
  <si>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</si>
  <si>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</si>
  <si>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</si>
  <si>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</si>
  <si>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</si>
  <si>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</si>
  <si>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</si>
  <si>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</si>
  <si>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</si>
  <si>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</si>
  <si>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</si>
  <si>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</si>
  <si>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</si>
  <si>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</si>
  <si>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</si>
  <si>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</si>
  <si>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</si>
  <si>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</si>
  <si>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</si>
  <si>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</si>
  <si>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</si>
  <si>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</si>
  <si>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</si>
  <si>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</si>
  <si>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</si>
  <si>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</si>
  <si>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</si>
  <si>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</si>
  <si>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</si>
  <si>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</si>
  <si>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</si>
  <si>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</si>
  <si>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</si>
  <si>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</si>
  <si>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</si>
  <si>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</si>
  <si>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</si>
  <si>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</si>
  <si>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</si>
  <si>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</si>
  <si>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</si>
  <si>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</si>
  <si>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</si>
  <si>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</si>
  <si>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</si>
  <si>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</si>
  <si>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</si>
  <si>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</si>
  <si>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</si>
  <si>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</si>
  <si>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</si>
  <si>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</si>
  <si>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</si>
  <si>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</si>
  <si>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</si>
  <si>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</si>
  <si>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</si>
  <si>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</si>
  <si>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</si>
  <si>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</si>
  <si>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</si>
  <si>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</si>
  <si>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</si>
  <si>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</si>
  <si>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</si>
  <si>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</si>
  <si>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</si>
  <si>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</si>
  <si>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</si>
  <si>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</si>
  <si>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</si>
  <si>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</si>
  <si>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</si>
  <si>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</si>
  <si>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</si>
  <si>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</si>
  <si>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</si>
  <si>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</si>
  <si>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</si>
  <si>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</si>
  <si>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</si>
  <si>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</si>
  <si>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</si>
  <si>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</si>
  <si>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</si>
  <si>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</si>
  <si>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</si>
  <si>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</si>
  <si>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</si>
  <si>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</si>
  <si>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</si>
  <si>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</si>
  <si>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</si>
  <si>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</si>
  <si>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</si>
  <si>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</si>
  <si>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</si>
  <si>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</si>
  <si>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</si>
  <si>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</si>
  <si>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</si>
  <si>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</si>
  <si>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</si>
  <si>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</si>
  <si>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</si>
  <si>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</si>
  <si>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</si>
  <si>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</si>
  <si>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</si>
  <si>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</si>
  <si>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</si>
  <si>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</si>
  <si>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</si>
  <si>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</si>
  <si>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</si>
  <si>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</si>
  <si>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</si>
  <si>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</si>
  <si>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</si>
  <si>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</si>
  <si>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</si>
  <si>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</si>
  <si>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</si>
  <si>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</si>
  <si>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</si>
  <si>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</si>
  <si>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</si>
  <si>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</si>
  <si>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</si>
  <si>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</si>
  <si>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</si>
  <si>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</si>
  <si>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</si>
  <si>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</si>
  <si>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</si>
  <si>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</si>
  <si>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</si>
  <si>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</si>
  <si>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</si>
  <si>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</si>
  <si>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</si>
  <si>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</si>
  <si>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</si>
  <si>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</si>
  <si>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</si>
  <si>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</si>
  <si>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</si>
  <si>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</si>
  <si>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</si>
  <si>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</si>
  <si>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</si>
  <si>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</si>
  <si>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</si>
  <si>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</si>
  <si>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</si>
  <si>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</si>
  <si>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</si>
  <si>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</si>
  <si>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</si>
  <si>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</si>
  <si>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</si>
  <si>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</si>
  <si>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</si>
  <si>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</si>
  <si>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</si>
  <si>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</si>
  <si>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</si>
  <si>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</si>
  <si>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</si>
  <si>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</si>
  <si>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</si>
  <si>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</si>
  <si>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</si>
  <si>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</si>
  <si>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</si>
  <si>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</si>
  <si>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</si>
  <si>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</si>
  <si>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</si>
  <si>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</si>
  <si>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</si>
  <si>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</si>
  <si>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</si>
  <si>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</si>
  <si>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</si>
  <si>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</si>
  <si>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</si>
  <si>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</si>
  <si>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</si>
  <si>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</si>
  <si>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</si>
  <si>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</si>
  <si>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</si>
  <si>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</si>
  <si>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</si>
  <si>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</si>
  <si>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</si>
  <si>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</si>
  <si>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</si>
  <si>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</si>
  <si>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</si>
  <si>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</si>
  <si>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</si>
  <si>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</si>
  <si>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</si>
  <si>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</si>
  <si>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</si>
  <si>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</si>
  <si>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</si>
  <si>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</si>
  <si>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</si>
  <si>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</si>
  <si>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</si>
  <si>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</si>
  <si>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</si>
  <si>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</si>
  <si>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</si>
  <si>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</si>
  <si>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</si>
  <si>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</si>
  <si>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</si>
  <si>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</si>
  <si>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</si>
  <si>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</si>
  <si>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</si>
  <si>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</si>
  <si>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</si>
  <si>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</si>
  <si>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</si>
  <si>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</si>
  <si>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</si>
  <si>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</si>
  <si>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</si>
  <si>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</si>
  <si>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</si>
  <si>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</si>
  <si>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</si>
  <si>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</si>
  <si>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</si>
  <si>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</si>
  <si>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</si>
  <si>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</si>
  <si>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</si>
  <si>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</si>
  <si>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</si>
  <si>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</si>
  <si>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</si>
  <si>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</si>
  <si>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</si>
  <si>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</si>
  <si>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</si>
  <si>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</si>
  <si>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</si>
  <si>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</si>
  <si>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</si>
  <si>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</si>
  <si>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</si>
  <si>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</si>
  <si>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</si>
  <si>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</si>
  <si>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</si>
  <si>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</si>
  <si>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</si>
  <si>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</si>
  <si>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</si>
  <si>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</si>
  <si>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</si>
  <si>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</si>
  <si>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</si>
  <si>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</si>
  <si>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</si>
  <si>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</si>
  <si>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</si>
  <si>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</si>
  <si>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</si>
  <si>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</si>
  <si>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</si>
  <si>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</si>
  <si>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</si>
  <si>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</si>
  <si>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</si>
  <si>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</si>
  <si>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</si>
  <si>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</si>
  <si>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</si>
  <si>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</si>
  <si>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</si>
  <si>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</si>
  <si>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</si>
  <si>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</si>
  <si>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</si>
  <si>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</si>
  <si>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</si>
  <si>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</si>
  <si>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</si>
  <si>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</si>
  <si>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</si>
  <si>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</si>
  <si>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</si>
  <si>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</si>
  <si>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</si>
  <si>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</si>
  <si>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</si>
  <si>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</si>
  <si>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</si>
  <si>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</si>
  <si>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</si>
  <si>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</si>
  <si>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</si>
  <si>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</si>
  <si>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</si>
  <si>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</si>
  <si>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</si>
  <si>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</si>
  <si>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</si>
  <si>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</si>
  <si>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</si>
  <si>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</si>
  <si>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</si>
  <si>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</si>
  <si>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</si>
  <si>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</si>
  <si>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</si>
  <si>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</si>
  <si>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</si>
  <si>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</si>
  <si>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</si>
  <si>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</si>
  <si>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</si>
  <si>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</si>
  <si>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</si>
  <si>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</si>
  <si>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</si>
  <si>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</si>
  <si>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</si>
  <si>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</si>
  <si>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</si>
  <si>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</si>
  <si>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</si>
  <si>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</si>
  <si>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</si>
  <si>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</si>
  <si>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</si>
  <si>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</si>
  <si>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</si>
  <si>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</si>
  <si>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</si>
  <si>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</si>
  <si>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</si>
  <si>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</si>
  <si>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</si>
  <si>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</si>
  <si>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</si>
  <si>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</si>
  <si>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</si>
  <si>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</si>
  <si>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</si>
  <si>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</si>
  <si>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</si>
  <si>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</si>
  <si>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</si>
  <si>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</si>
  <si>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</si>
  <si>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</si>
  <si>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</si>
  <si>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</si>
  <si>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</si>
  <si>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</si>
  <si>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</si>
  <si>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</si>
  <si>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</si>
  <si>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</si>
  <si>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</si>
  <si>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</si>
  <si>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</si>
  <si>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</si>
  <si>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</si>
  <si>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</si>
  <si>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</si>
  <si>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</si>
  <si>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</si>
  <si>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</si>
  <si>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</si>
  <si>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</si>
  <si>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</si>
  <si>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</si>
  <si>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</si>
  <si>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</si>
  <si>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</si>
  <si>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</si>
  <si>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</si>
  <si>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</si>
  <si>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</si>
  <si>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</si>
  <si>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</si>
  <si>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</si>
  <si>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</si>
  <si>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</si>
  <si>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</si>
  <si>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</si>
  <si>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</si>
  <si>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</si>
  <si>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</si>
  <si>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</si>
  <si>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</si>
  <si>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</si>
  <si>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</si>
  <si>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</si>
  <si>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</si>
  <si>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</si>
  <si>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</si>
  <si>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</si>
  <si>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</si>
  <si>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</si>
  <si>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</si>
  <si>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</si>
  <si>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</si>
  <si>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</si>
  <si>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</si>
  <si>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</si>
  <si>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</si>
  <si>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</si>
  <si>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</si>
  <si>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</si>
  <si>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</si>
  <si>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</si>
  <si>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</si>
  <si>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</si>
  <si>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</si>
  <si>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</si>
  <si>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</si>
  <si>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</si>
  <si>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</si>
  <si>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</si>
  <si>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</si>
  <si>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</si>
  <si>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</si>
  <si>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</si>
  <si>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</si>
  <si>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</si>
  <si>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</si>
  <si>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</si>
  <si>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</si>
  <si>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</si>
  <si>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</si>
  <si>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</si>
  <si>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</si>
  <si>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</si>
  <si>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</si>
  <si>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</si>
  <si>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</si>
  <si>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</si>
  <si>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</si>
  <si>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</si>
  <si>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</si>
  <si>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</si>
  <si>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</si>
  <si>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</si>
  <si>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</si>
  <si>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</si>
  <si>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</si>
  <si>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</si>
  <si>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</si>
  <si>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</si>
  <si>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</si>
  <si>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</si>
  <si>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</si>
  <si>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</si>
  <si>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</si>
  <si>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</si>
  <si>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</si>
  <si>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</si>
  <si>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</si>
  <si>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</si>
  <si>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</si>
  <si>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</si>
  <si>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</si>
  <si>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</si>
  <si>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</si>
  <si>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</si>
  <si>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</si>
  <si>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</si>
  <si>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</si>
  <si>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</si>
  <si>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</si>
  <si>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</si>
  <si>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</si>
  <si>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</si>
  <si>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</si>
  <si>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</si>
  <si>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</si>
  <si>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</si>
  <si>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</si>
  <si>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</si>
  <si>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</si>
  <si>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</si>
  <si>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</si>
  <si>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</si>
  <si>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</si>
  <si>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</si>
  <si>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</si>
  <si>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</si>
  <si>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</si>
  <si>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</si>
  <si>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</si>
  <si>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</si>
  <si>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</si>
  <si>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</si>
  <si>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</si>
  <si>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</si>
  <si>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</si>
  <si>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</si>
  <si>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</si>
  <si>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</si>
  <si>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</si>
  <si>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</si>
  <si>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</si>
  <si>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</si>
  <si>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</si>
  <si>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</si>
  <si>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</si>
  <si>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</si>
  <si>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</si>
  <si>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</si>
  <si>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</si>
  <si>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</si>
  <si>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</si>
  <si>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</si>
  <si>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</si>
  <si>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</si>
  <si>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</si>
  <si>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</si>
  <si>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</si>
  <si>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</si>
  <si>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</si>
  <si>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</si>
  <si>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</si>
  <si>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</si>
  <si>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</si>
  <si>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</si>
  <si>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</si>
  <si>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</si>
  <si>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</si>
  <si>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</si>
  <si>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</si>
  <si>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</si>
  <si>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</si>
  <si>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</si>
  <si>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</si>
  <si>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</si>
  <si>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</si>
  <si>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</si>
  <si>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</si>
  <si>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</si>
  <si>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</si>
  <si>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</si>
  <si>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</si>
  <si>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</si>
  <si>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</si>
  <si>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</si>
  <si>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</si>
  <si>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</si>
  <si>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</si>
  <si>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</si>
  <si>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</si>
  <si>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</si>
  <si>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</si>
  <si>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</si>
  <si>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</si>
  <si>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</si>
  <si>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</si>
  <si>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</si>
  <si>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</si>
  <si>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</si>
  <si>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</si>
  <si>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</si>
  <si>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</si>
  <si>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</si>
  <si>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</si>
  <si>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</si>
  <si>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</si>
  <si>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</si>
  <si>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</si>
  <si>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</si>
  <si>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</si>
  <si>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</si>
  <si>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</si>
  <si>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</si>
  <si>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</si>
  <si>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</si>
  <si>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</si>
  <si>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</si>
  <si>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</si>
  <si>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</si>
  <si>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</si>
  <si>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</si>
  <si>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</si>
  <si>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</si>
  <si>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</si>
  <si>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</si>
  <si>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</si>
  <si>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</si>
  <si>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</si>
  <si>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</si>
  <si>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</si>
  <si>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</si>
  <si>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</si>
  <si>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</si>
  <si>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</si>
  <si>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</si>
  <si>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</si>
  <si>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</si>
  <si>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</si>
  <si>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</si>
  <si>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</si>
  <si>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</si>
  <si>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</si>
  <si>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</si>
  <si>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</si>
  <si>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</si>
  <si>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</si>
  <si>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</si>
  <si>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</si>
  <si>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</si>
  <si>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</si>
  <si>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</si>
  <si>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</si>
  <si>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</si>
  <si>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</si>
  <si>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</si>
  <si>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</si>
  <si>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</si>
  <si>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</si>
  <si>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</si>
  <si>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</si>
  <si>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</si>
  <si>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</si>
  <si>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</si>
  <si>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</si>
  <si>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</si>
  <si>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</si>
  <si>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</si>
  <si>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</si>
  <si>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</si>
  <si>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</si>
  <si>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</si>
  <si>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</si>
  <si>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</si>
  <si>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</si>
  <si>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</si>
  <si>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</si>
  <si>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</si>
  <si>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</si>
  <si>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</si>
  <si>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</si>
  <si>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</si>
  <si>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</si>
  <si>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</si>
  <si>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</si>
  <si>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</si>
  <si>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</si>
  <si>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</si>
  <si>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</si>
  <si>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</si>
  <si>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</si>
  <si>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</si>
  <si>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</si>
  <si>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</si>
  <si>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</si>
  <si>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</si>
  <si>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</si>
  <si>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</si>
  <si>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</si>
  <si>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</si>
  <si>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</si>
  <si>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</si>
  <si>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</si>
  <si>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</si>
  <si>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</si>
  <si>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</si>
  <si>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</si>
  <si>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</si>
  <si>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</si>
  <si>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</si>
  <si>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</si>
  <si>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</si>
  <si>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</si>
  <si>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</si>
  <si>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</si>
  <si>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</si>
  <si>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</si>
  <si>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</si>
  <si>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</si>
  <si>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</si>
  <si>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</si>
  <si>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</si>
  <si>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</si>
  <si>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</si>
  <si>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</si>
  <si>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</si>
  <si>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</si>
  <si>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</si>
  <si>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</si>
  <si>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</si>
  <si>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</si>
  <si>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</si>
  <si>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</si>
  <si>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</si>
  <si>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</si>
  <si>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</si>
  <si>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</si>
  <si>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</si>
  <si>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</si>
  <si>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</si>
  <si>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</si>
  <si>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</si>
  <si>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</si>
  <si>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</si>
  <si>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</si>
  <si>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</si>
  <si>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</si>
  <si>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</si>
  <si>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</si>
  <si>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</si>
  <si>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</si>
  <si>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</si>
  <si>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</si>
  <si>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</si>
  <si>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</si>
  <si>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</si>
  <si>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</si>
  <si>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</si>
  <si>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</si>
  <si>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</si>
  <si>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</si>
  <si>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</si>
  <si>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</si>
  <si>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</si>
  <si>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</si>
  <si>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</si>
  <si>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</si>
  <si>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</si>
  <si>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</si>
  <si>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</si>
  <si>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</si>
  <si>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</si>
  <si>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</si>
  <si>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</si>
  <si>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</si>
  <si>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</si>
  <si>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</si>
  <si>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</si>
  <si>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</si>
  <si>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</si>
  <si>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</si>
  <si>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</si>
  <si>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</si>
  <si>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</si>
  <si>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</si>
  <si>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</si>
  <si>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</si>
  <si>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</si>
  <si>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</si>
  <si>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</si>
  <si>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</si>
  <si>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</si>
  <si>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</si>
  <si>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</si>
  <si>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</si>
  <si>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</si>
  <si>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</si>
  <si>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</si>
  <si>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</si>
  <si>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</si>
  <si>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</si>
  <si>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</si>
  <si>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</si>
  <si>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</si>
  <si>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</si>
  <si>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</si>
  <si>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</si>
  <si>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</si>
  <si>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</si>
  <si>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</si>
  <si>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</si>
  <si>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</si>
  <si>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</si>
  <si>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</si>
  <si>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</si>
  <si>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</si>
  <si>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</si>
  <si>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</si>
  <si>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</si>
  <si>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</si>
  <si>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</si>
  <si>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</si>
  <si>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</si>
  <si>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</si>
  <si>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</si>
  <si>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</si>
  <si>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</si>
  <si>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</si>
  <si>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</si>
  <si>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</si>
  <si>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</si>
  <si>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</si>
  <si>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</si>
  <si>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</si>
  <si>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</si>
  <si>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</si>
  <si>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</si>
  <si>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</si>
  <si>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</si>
  <si>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</si>
  <si>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</si>
  <si>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</si>
  <si>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</si>
  <si>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</si>
  <si>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</si>
  <si>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</si>
  <si>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</si>
  <si>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</si>
  <si>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</si>
  <si>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</si>
  <si>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</si>
  <si>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</si>
  <si>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</si>
  <si>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</si>
  <si>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</si>
  <si>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</si>
  <si>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</si>
  <si>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</si>
  <si>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</si>
  <si>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</si>
  <si>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</si>
  <si>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</si>
  <si>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</si>
  <si>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</si>
  <si>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</si>
  <si>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</si>
  <si>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</si>
  <si>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</si>
  <si>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</si>
  <si>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</si>
  <si>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</si>
  <si>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</si>
  <si>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</si>
  <si>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</si>
  <si>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</si>
  <si>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</si>
  <si>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</si>
  <si>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</si>
  <si>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</si>
  <si>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</si>
  <si>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</si>
  <si>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</si>
  <si>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</si>
  <si>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</si>
  <si>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</si>
  <si>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</si>
  <si>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</si>
  <si>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</si>
  <si>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</si>
  <si>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</si>
  <si>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</si>
  <si>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</si>
  <si>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</si>
  <si>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</si>
  <si>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</si>
  <si>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</si>
  <si>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</si>
  <si>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</si>
  <si>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</si>
  <si>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</si>
  <si>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</si>
  <si>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</si>
  <si>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</si>
  <si>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</si>
  <si>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</si>
  <si>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</si>
  <si>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</si>
  <si>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</si>
  <si>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</si>
  <si>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</si>
  <si>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</si>
  <si>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</si>
  <si>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</si>
  <si>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</si>
  <si>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</si>
  <si>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</si>
  <si>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</si>
  <si>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</si>
  <si>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</si>
  <si>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</si>
  <si>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</si>
  <si>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</si>
  <si>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</si>
  <si>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</si>
  <si>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</si>
  <si>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</si>
  <si>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</si>
  <si>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</si>
  <si>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</si>
  <si>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</si>
  <si>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</si>
  <si>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</si>
  <si>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</si>
  <si>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</si>
  <si>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</si>
  <si>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</si>
  <si>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</si>
  <si>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</si>
  <si>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</si>
  <si>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</si>
  <si>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</si>
  <si>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</si>
  <si>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</si>
  <si>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</si>
  <si>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</si>
  <si>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</si>
  <si>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</si>
  <si>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</si>
  <si>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</si>
  <si>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</si>
  <si>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</si>
  <si>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</si>
  <si>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</si>
  <si>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</si>
  <si>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</si>
  <si>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</si>
  <si>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</si>
  <si>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</si>
  <si>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</si>
  <si>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</si>
  <si>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</si>
  <si>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</si>
  <si>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</si>
  <si>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</si>
  <si>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</si>
  <si>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</si>
  <si>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</si>
  <si>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</si>
  <si>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</si>
  <si>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</si>
  <si>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</si>
  <si>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</si>
  <si>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</si>
  <si>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</si>
  <si>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</si>
  <si>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</si>
  <si>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</si>
  <si>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</si>
  <si>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</si>
  <si>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</si>
  <si>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</si>
  <si>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</si>
  <si>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</si>
  <si>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</si>
  <si>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</si>
  <si>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</si>
  <si>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</si>
  <si>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</si>
  <si>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</si>
  <si>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</si>
  <si>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</si>
  <si>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</si>
  <si>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</si>
  <si>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</si>
  <si>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</si>
  <si>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</si>
  <si>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</si>
  <si>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</si>
  <si>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</si>
  <si>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</si>
  <si>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</si>
  <si>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</si>
  <si>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</si>
  <si>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</si>
  <si>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</si>
  <si>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</si>
  <si>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</si>
  <si>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</si>
  <si>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</si>
  <si>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</si>
  <si>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</si>
  <si>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</si>
  <si>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</si>
  <si>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</si>
  <si>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</si>
  <si>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</si>
  <si>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</si>
  <si>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</si>
  <si>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</si>
  <si>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</si>
  <si>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</si>
  <si>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</si>
  <si>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</si>
  <si>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</si>
  <si>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</si>
  <si>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</si>
  <si>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</si>
  <si>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</si>
  <si>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</si>
  <si>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</si>
  <si>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</si>
  <si>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</si>
  <si>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</si>
  <si>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</si>
  <si>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</si>
  <si>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</si>
  <si>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</si>
  <si>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</si>
  <si>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</si>
  <si>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</si>
  <si>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</si>
  <si>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</si>
  <si>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</si>
  <si>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</si>
  <si>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</si>
  <si>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</si>
  <si>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</si>
  <si>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</si>
  <si>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</si>
  <si>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</si>
  <si>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</si>
  <si>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</si>
  <si>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</si>
  <si>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</si>
  <si>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</si>
  <si>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</si>
  <si>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</si>
  <si>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</si>
  <si>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</si>
  <si>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</si>
  <si>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</si>
  <si>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</si>
  <si>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</si>
  <si>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</si>
  <si>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</si>
  <si>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</si>
  <si>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</si>
  <si>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</si>
  <si>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</si>
  <si>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</si>
  <si>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</si>
  <si>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</si>
  <si>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</si>
  <si>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</si>
  <si>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</si>
  <si>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</si>
  <si>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</si>
  <si>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</si>
  <si>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</si>
  <si>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</si>
  <si>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</si>
  <si>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</si>
  <si>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</si>
  <si>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</si>
  <si>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</si>
  <si>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</si>
  <si>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</si>
  <si>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</si>
  <si>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</si>
  <si>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</si>
  <si>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</si>
  <si>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</si>
  <si>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</si>
  <si>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</si>
  <si>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</si>
  <si>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</si>
  <si>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</si>
  <si>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</si>
  <si>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</si>
  <si>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</si>
  <si>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</si>
  <si>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</si>
  <si>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</si>
  <si>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</si>
  <si>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</si>
  <si>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</si>
  <si>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</si>
  <si>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</si>
  <si>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</si>
  <si>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</si>
  <si>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</si>
  <si>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</si>
  <si>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</si>
  <si>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</si>
  <si>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</si>
  <si>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</si>
  <si>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</si>
  <si>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</si>
  <si>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</si>
  <si>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</si>
  <si>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</si>
  <si>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</si>
  <si>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</si>
  <si>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</si>
  <si>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</si>
  <si>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</si>
  <si>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</si>
  <si>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</si>
  <si>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</si>
  <si>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</si>
  <si>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</si>
  <si>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</si>
  <si>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</si>
  <si>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</si>
  <si>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</si>
  <si>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</si>
  <si>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</si>
  <si>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</si>
  <si>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</si>
  <si>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</si>
  <si>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</si>
  <si>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</si>
  <si>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</si>
  <si>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</si>
  <si>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</si>
  <si>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</si>
  <si>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</si>
  <si>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</si>
  <si>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</si>
  <si>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</si>
  <si>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</si>
  <si>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</si>
  <si>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</si>
  <si>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</si>
  <si>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</si>
  <si>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</si>
  <si>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</si>
  <si>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</si>
  <si>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</si>
  <si>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</si>
  <si>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</si>
  <si>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</si>
  <si>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</si>
  <si>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</si>
  <si>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</si>
  <si>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</si>
  <si>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</si>
  <si>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</si>
  <si>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</si>
  <si>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</si>
  <si>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</si>
  <si>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</si>
  <si>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</si>
  <si>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</si>
  <si>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</si>
  <si>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</si>
  <si>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</si>
  <si>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</si>
  <si>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</si>
  <si>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</si>
  <si>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</si>
  <si>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</si>
  <si>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</si>
  <si>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</si>
  <si>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</si>
  <si>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</si>
  <si>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</si>
  <si>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</si>
  <si>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</si>
  <si>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</si>
  <si>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</si>
  <si>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</si>
  <si>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</si>
  <si>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</si>
  <si>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</si>
  <si>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</si>
  <si>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</si>
  <si>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</si>
  <si>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</si>
  <si>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</si>
  <si>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</si>
  <si>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</si>
  <si>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</si>
  <si>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</si>
  <si>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</si>
  <si>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</si>
  <si>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</si>
  <si>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</si>
  <si>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</si>
  <si>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</si>
  <si>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</si>
  <si>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</si>
  <si>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</si>
  <si>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</si>
  <si>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</si>
  <si>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</si>
  <si>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</si>
  <si>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</si>
  <si>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</si>
  <si>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</si>
  <si>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</si>
  <si>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</si>
  <si>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</si>
  <si>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</si>
  <si>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</si>
  <si>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</si>
  <si>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</si>
  <si>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</si>
  <si>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</si>
  <si>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</si>
  <si>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</si>
  <si>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</si>
  <si>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</si>
  <si>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</si>
  <si>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</si>
  <si>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</si>
  <si>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</si>
  <si>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</si>
  <si>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</si>
  <si>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</si>
  <si>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</si>
  <si>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</si>
  <si>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</si>
  <si>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</si>
  <si>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</si>
  <si>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</si>
  <si>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</si>
  <si>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</si>
  <si>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</si>
  <si>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</si>
  <si>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</si>
  <si>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</si>
  <si>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</si>
  <si>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</si>
  <si>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</si>
  <si>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</si>
  <si>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</si>
  <si>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</si>
  <si>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</si>
  <si>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</si>
  <si>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</si>
  <si>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</si>
  <si>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</si>
  <si>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</si>
  <si>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</si>
  <si>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</si>
  <si>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</si>
  <si>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</si>
  <si>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</si>
  <si>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</si>
  <si>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</si>
  <si>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</si>
  <si>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</si>
  <si>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</si>
  <si>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</si>
  <si>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</si>
  <si>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</si>
  <si>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</si>
  <si>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</si>
  <si>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</si>
  <si>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</si>
  <si>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</si>
  <si>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</si>
  <si>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</si>
  <si>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</si>
  <si>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</si>
  <si>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</si>
  <si>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</si>
  <si>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</si>
  <si>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</si>
  <si>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</si>
  <si>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</si>
  <si>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</si>
  <si>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</si>
  <si>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</si>
  <si>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</si>
  <si>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</si>
  <si>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</si>
  <si>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</si>
  <si>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</si>
  <si>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</si>
  <si>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</si>
  <si>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</si>
  <si>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</si>
  <si>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</si>
  <si>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</si>
  <si>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</si>
  <si>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</si>
  <si>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</si>
  <si>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</si>
  <si>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</si>
  <si>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</si>
  <si>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</si>
  <si>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</si>
  <si>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</si>
  <si>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</si>
  <si>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</si>
  <si>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</si>
  <si>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</si>
  <si>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</si>
  <si>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</si>
  <si>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</si>
  <si>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</si>
  <si>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</si>
  <si>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</si>
  <si>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</si>
  <si>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</si>
  <si>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</si>
  <si>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</si>
  <si>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</si>
  <si>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</si>
  <si>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</si>
  <si>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</si>
  <si>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</si>
  <si>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</si>
  <si>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</si>
  <si>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</si>
  <si>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</si>
  <si>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</si>
  <si>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</si>
  <si>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</si>
  <si>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</si>
  <si>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</si>
  <si>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</si>
  <si>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</si>
  <si>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</si>
  <si>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</si>
  <si>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</si>
  <si>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</si>
  <si>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</si>
  <si>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</si>
  <si>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</si>
  <si>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</si>
  <si>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</si>
  <si>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</si>
  <si>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</si>
  <si>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</si>
  <si>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</si>
  <si>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</si>
  <si>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</si>
  <si>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</si>
  <si>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</si>
  <si>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</si>
  <si>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</si>
  <si>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</si>
  <si>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</si>
  <si>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</si>
  <si>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</si>
  <si>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</si>
  <si>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</si>
  <si>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</si>
  <si>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</si>
  <si>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</si>
  <si>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</si>
  <si>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</si>
  <si>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</si>
  <si>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</si>
  <si>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</si>
  <si>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</si>
  <si>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</si>
  <si>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</si>
  <si>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</si>
  <si>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</si>
  <si>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</si>
  <si>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</si>
  <si>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</si>
  <si>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</si>
  <si>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</si>
  <si>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</si>
  <si>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</si>
  <si>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</si>
  <si>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</si>
  <si>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</si>
  <si>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</si>
  <si>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</si>
  <si>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</si>
  <si>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</si>
  <si>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</si>
  <si>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</si>
  <si>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</si>
  <si>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</si>
  <si>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</si>
  <si>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</si>
  <si>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</si>
  <si>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</si>
  <si>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</si>
  <si>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</si>
  <si>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</si>
  <si>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</si>
  <si>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</si>
  <si>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</si>
  <si>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</si>
  <si>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</si>
  <si>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</si>
  <si>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</si>
  <si>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</si>
  <si>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</si>
  <si>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</si>
  <si>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</si>
  <si>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</si>
  <si>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</si>
  <si>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</si>
  <si>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</si>
  <si>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</si>
  <si>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</si>
  <si>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</si>
  <si>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</si>
  <si>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</si>
  <si>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</si>
  <si>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</si>
  <si>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</si>
  <si>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</si>
  <si>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</si>
  <si>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</si>
  <si>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</si>
  <si>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</si>
  <si>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</si>
  <si>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</si>
  <si>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</si>
  <si>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</si>
  <si>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</si>
  <si>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</si>
  <si>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</si>
  <si>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</si>
  <si>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</si>
  <si>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</si>
  <si>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</si>
  <si>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</si>
  <si>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</si>
  <si>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</si>
  <si>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</si>
  <si>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</si>
  <si>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</si>
  <si>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</si>
  <si>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</si>
  <si>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</si>
  <si>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</si>
  <si>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</si>
  <si>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</si>
  <si>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</si>
  <si>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</si>
  <si>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</si>
  <si>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</si>
  <si>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</si>
  <si>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</si>
  <si>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</si>
  <si>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</si>
  <si>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</si>
  <si>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</si>
  <si>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</si>
  <si>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</si>
  <si>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</si>
  <si>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</si>
  <si>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</si>
  <si>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</si>
  <si>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</si>
  <si>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</si>
  <si>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</si>
  <si>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</si>
  <si>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</si>
  <si>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</si>
  <si>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</si>
  <si>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</si>
  <si>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</si>
  <si>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</si>
  <si>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</si>
  <si>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</si>
  <si>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</si>
  <si>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</si>
  <si>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</si>
  <si>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</si>
  <si>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</si>
  <si>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</si>
  <si>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</si>
  <si>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</si>
  <si>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</si>
  <si>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</si>
  <si>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</si>
  <si>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</si>
  <si>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</si>
  <si>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</si>
  <si>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</si>
  <si>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</si>
  <si>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</si>
  <si>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</si>
  <si>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</si>
  <si>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</si>
  <si>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</si>
  <si>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</si>
  <si>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</si>
  <si>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</si>
  <si>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</si>
  <si>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</si>
  <si>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</si>
  <si>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</si>
  <si>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</si>
  <si>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</si>
  <si>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</si>
  <si>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</si>
  <si>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</si>
  <si>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</si>
  <si>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</si>
  <si>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</si>
  <si>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</si>
  <si>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</si>
  <si>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</si>
  <si>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</si>
  <si>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</si>
  <si>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</si>
  <si>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</si>
  <si>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</si>
  <si>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</si>
  <si>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</si>
  <si>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</si>
  <si>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</si>
  <si>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</si>
  <si>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</si>
  <si>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</si>
  <si>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</si>
  <si>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</si>
  <si>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</si>
  <si>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</si>
  <si>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</si>
  <si>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</si>
  <si>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</si>
  <si>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</si>
  <si>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</si>
  <si>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</si>
  <si>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</si>
  <si>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</si>
  <si>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</si>
  <si>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</si>
  <si>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</si>
  <si>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</si>
  <si>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</si>
  <si>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</si>
  <si>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</si>
  <si>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</si>
  <si>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</si>
  <si>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</si>
  <si>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</si>
  <si>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</si>
  <si>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</si>
  <si>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</si>
  <si>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</si>
  <si>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</si>
  <si>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</si>
  <si>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</si>
  <si>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</si>
  <si>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</si>
  <si>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</si>
  <si>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</si>
  <si>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</si>
  <si>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</si>
  <si>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</si>
  <si>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</si>
  <si>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</si>
  <si>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</si>
  <si>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</si>
  <si>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</si>
  <si>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</si>
  <si>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</si>
  <si>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</si>
  <si>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</si>
  <si>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</si>
  <si>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</si>
  <si>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</si>
  <si>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</si>
  <si>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</si>
  <si>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</si>
  <si>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</si>
  <si>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</si>
  <si>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</si>
  <si>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</si>
  <si>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</si>
  <si>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</si>
  <si>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</si>
  <si>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</si>
  <si>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</si>
  <si>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</si>
  <si>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</si>
  <si>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</si>
  <si>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</si>
  <si>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</si>
  <si>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</si>
  <si>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</si>
  <si>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</si>
  <si>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</si>
  <si>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</si>
  <si>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</si>
  <si>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</si>
  <si>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</si>
  <si>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</si>
  <si>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</si>
  <si>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</si>
  <si>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</si>
  <si>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</si>
  <si>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</si>
  <si>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</si>
  <si>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</si>
  <si>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</si>
  <si>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</si>
  <si>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</si>
  <si>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</si>
  <si>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</si>
  <si>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</si>
  <si>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</si>
  <si>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</si>
  <si>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</si>
  <si>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</si>
  <si>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</si>
  <si>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</si>
  <si>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</si>
  <si>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</si>
  <si>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</si>
  <si>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</si>
  <si>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</si>
  <si>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</si>
  <si>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</si>
  <si>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</si>
  <si>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</si>
  <si>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</si>
  <si>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</si>
  <si>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</si>
  <si>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</si>
  <si>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</si>
  <si>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</si>
  <si>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</si>
  <si>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</si>
  <si>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</si>
  <si>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</si>
  <si>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</si>
  <si>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</si>
  <si>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</si>
  <si>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</si>
  <si>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</si>
  <si>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</si>
  <si>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</si>
  <si>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</si>
  <si>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</si>
  <si>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</si>
  <si>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</si>
  <si>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</si>
  <si>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</si>
  <si>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</si>
  <si>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</si>
  <si>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</si>
  <si>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</si>
  <si>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</si>
  <si>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</si>
  <si>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</si>
  <si>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</si>
  <si>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</si>
  <si>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</si>
  <si>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</si>
  <si>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</si>
  <si>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</si>
  <si>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</si>
  <si>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</si>
  <si>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</si>
  <si>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</si>
  <si>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</si>
  <si>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</si>
  <si>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</si>
  <si>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</si>
  <si>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</si>
  <si>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</si>
  <si>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</si>
  <si>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</si>
  <si>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</si>
  <si>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</si>
  <si>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</si>
  <si>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</si>
  <si>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</si>
  <si>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</si>
  <si>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</si>
  <si>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</si>
  <si>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</si>
  <si>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</si>
  <si>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</si>
  <si>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</si>
  <si>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</si>
  <si>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</si>
  <si>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</si>
  <si>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</si>
  <si>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</si>
  <si>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</si>
  <si>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</si>
  <si>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</si>
  <si>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</si>
  <si>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</si>
  <si>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</si>
  <si>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</si>
  <si>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</si>
  <si>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</si>
  <si>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</si>
  <si>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</si>
  <si>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</si>
  <si>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</si>
  <si>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</si>
  <si>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</si>
  <si>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</si>
  <si>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</si>
  <si>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</si>
  <si>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</si>
  <si>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</si>
  <si>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</si>
  <si>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</si>
  <si>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</si>
  <si>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</si>
  <si>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</si>
  <si>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</si>
  <si>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</si>
  <si>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</si>
  <si>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</si>
  <si>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</si>
  <si>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</si>
  <si>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</si>
  <si>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</si>
  <si>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</si>
  <si>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</si>
  <si>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</si>
  <si>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</si>
  <si>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</si>
  <si>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</si>
  <si>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</si>
  <si>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</si>
  <si>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</si>
  <si>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</si>
  <si>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</si>
  <si>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</si>
  <si>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</si>
  <si>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</si>
  <si>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</si>
  <si>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</si>
  <si>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</si>
  <si>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</si>
  <si>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</si>
  <si>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</si>
  <si>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</si>
  <si>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</si>
  <si>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</si>
  <si>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</si>
  <si>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</si>
  <si>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</si>
  <si>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</si>
  <si>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</si>
  <si>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</si>
  <si>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</si>
  <si>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</si>
  <si>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</si>
  <si>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</si>
  <si>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</si>
  <si>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</si>
  <si>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</si>
  <si>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</si>
  <si>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</si>
  <si>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</si>
  <si>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</si>
  <si>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</si>
  <si>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</si>
  <si>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</si>
  <si>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</si>
  <si>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</si>
  <si>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</si>
  <si>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</si>
  <si>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</si>
  <si>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</si>
  <si>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</si>
  <si>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</si>
  <si>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</si>
  <si>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</si>
  <si>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</si>
  <si>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</si>
  <si>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</si>
  <si>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</si>
  <si>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</si>
  <si>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</si>
  <si>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</si>
  <si>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</si>
  <si>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</si>
  <si>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</si>
  <si>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</si>
  <si>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</si>
  <si>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</si>
  <si>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</si>
  <si>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</si>
  <si>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</si>
  <si>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</si>
  <si>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</si>
  <si>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</si>
  <si>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</si>
  <si>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</si>
  <si>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</si>
  <si>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</si>
  <si>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</si>
  <si>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</si>
  <si>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</si>
  <si>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</si>
  <si>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</si>
  <si>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</si>
  <si>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</si>
  <si>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</si>
  <si>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</si>
  <si>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</si>
  <si>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</si>
  <si>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</si>
  <si>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</si>
  <si>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</si>
  <si>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</si>
  <si>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</si>
  <si>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</si>
  <si>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</si>
  <si>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</si>
  <si>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</si>
  <si>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</si>
  <si>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</si>
  <si>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</si>
  <si>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</si>
  <si>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</si>
  <si>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</si>
  <si>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</si>
  <si>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</si>
  <si>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</si>
  <si>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</si>
  <si>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</si>
  <si>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</si>
  <si>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</si>
  <si>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</si>
  <si>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</si>
  <si>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</si>
  <si>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</si>
  <si>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</si>
  <si>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</si>
  <si>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</si>
  <si>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</si>
  <si>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</si>
  <si>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</si>
  <si>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</si>
  <si>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</si>
  <si>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</si>
  <si>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</si>
  <si>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</si>
  <si>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</si>
  <si>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</si>
  <si>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</si>
  <si>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</si>
  <si>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</si>
  <si>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</si>
  <si>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</si>
  <si>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</si>
  <si>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</si>
  <si>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</si>
  <si>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</si>
  <si>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</si>
  <si>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</si>
  <si>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</si>
  <si>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</si>
  <si>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</si>
  <si>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</si>
  <si>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</si>
  <si>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</si>
  <si>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</si>
  <si>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</si>
  <si>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</si>
  <si>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</si>
  <si>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</si>
  <si>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</si>
  <si>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</si>
  <si>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</si>
  <si>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</si>
  <si>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</si>
  <si>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</si>
  <si>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</si>
  <si>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</si>
  <si>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</si>
  <si>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</si>
  <si>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</si>
  <si>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</si>
  <si>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</si>
  <si>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</si>
  <si>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</si>
  <si>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</si>
  <si>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</si>
  <si>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</si>
  <si>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</si>
  <si>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</si>
  <si>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</si>
  <si>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</si>
  <si>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</si>
  <si>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</si>
  <si>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</si>
  <si>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</si>
  <si>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</si>
  <si>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</si>
  <si>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</si>
  <si>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</si>
  <si>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</si>
  <si>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</si>
  <si>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</si>
  <si>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</si>
  <si>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</si>
  <si>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</si>
  <si>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</si>
  <si>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</si>
  <si>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</si>
  <si>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</si>
  <si>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</si>
  <si>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</si>
  <si>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</si>
  <si>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</si>
  <si>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</si>
  <si>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</si>
  <si>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</si>
  <si>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</si>
  <si>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</si>
  <si>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</si>
  <si>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</si>
  <si>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</si>
  <si>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</si>
  <si>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</si>
  <si>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</si>
  <si>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</si>
  <si>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</si>
  <si>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</si>
  <si>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</si>
  <si>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</si>
  <si>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</si>
  <si>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</si>
  <si>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</si>
  <si>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</si>
  <si>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</si>
  <si>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</si>
  <si>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</si>
  <si>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</si>
  <si>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</si>
  <si>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</si>
  <si>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</si>
  <si>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</si>
  <si>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</si>
  <si>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</si>
  <si>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</si>
  <si>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</si>
  <si>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</si>
  <si>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</si>
  <si>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</si>
  <si>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</si>
  <si>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</si>
  <si>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</si>
  <si>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</si>
  <si>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</si>
  <si>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</si>
  <si>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</si>
  <si>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</si>
  <si>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</si>
  <si>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</si>
  <si>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</si>
  <si>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</si>
  <si>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</si>
  <si>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</si>
  <si>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</si>
  <si>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</si>
  <si>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</si>
  <si>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</si>
  <si>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</si>
  <si>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</si>
  <si>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</si>
  <si>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</si>
  <si>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</si>
  <si>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</si>
  <si>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</si>
  <si>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</si>
  <si>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</si>
  <si>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</si>
  <si>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</si>
  <si>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</si>
  <si>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</si>
  <si>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</si>
  <si>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</si>
  <si>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</si>
  <si>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</si>
  <si>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</si>
  <si>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</si>
  <si>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</si>
  <si>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</si>
  <si>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</si>
  <si>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</si>
  <si>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</si>
  <si>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</si>
  <si>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</si>
  <si>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</si>
  <si>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</si>
  <si>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</si>
  <si>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</si>
  <si>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</si>
  <si>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</si>
  <si>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</si>
  <si>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</si>
  <si>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</si>
  <si>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</si>
  <si>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</si>
  <si>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</si>
  <si>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</si>
  <si>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</si>
  <si>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</si>
  <si>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</si>
  <si>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</si>
  <si>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</si>
  <si>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</si>
  <si>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</si>
  <si>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</si>
  <si>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</si>
  <si>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</si>
  <si>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</si>
  <si>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</si>
  <si>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</si>
  <si>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</si>
  <si>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</si>
  <si>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</si>
  <si>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</si>
  <si>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</si>
  <si>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</si>
  <si>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</si>
  <si>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</si>
  <si>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</si>
  <si>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</si>
  <si>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</si>
  <si>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</si>
  <si>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</si>
  <si>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</si>
  <si>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</si>
  <si>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</si>
  <si>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</si>
  <si>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</si>
  <si>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</si>
  <si>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</si>
  <si>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</si>
  <si>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</si>
  <si>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</si>
  <si>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</si>
  <si>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</si>
  <si>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</si>
  <si>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</si>
  <si>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</si>
  <si>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</si>
  <si>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</si>
  <si>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</si>
  <si>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</si>
  <si>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</si>
  <si>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</si>
  <si>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</si>
  <si>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</si>
  <si>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</si>
  <si>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</si>
  <si>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</si>
  <si>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</si>
  <si>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</si>
  <si>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</si>
  <si>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</si>
  <si>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</si>
  <si>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</si>
  <si>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</si>
  <si>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</si>
  <si>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</si>
  <si>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</si>
  <si>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</si>
  <si>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</si>
  <si>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</si>
  <si>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</si>
  <si>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</si>
  <si>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</si>
  <si>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</si>
  <si>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</si>
  <si>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</si>
  <si>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</si>
  <si>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</si>
  <si>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</si>
  <si>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</si>
  <si>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</si>
  <si>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</si>
  <si>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</si>
  <si>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</si>
  <si>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</si>
  <si>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</si>
  <si>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</si>
  <si>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</si>
  <si>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</si>
  <si>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</si>
  <si>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</si>
  <si>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</si>
  <si>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</si>
  <si>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</si>
  <si>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</si>
  <si>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</si>
  <si>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</si>
  <si>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</si>
  <si>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</si>
  <si>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</si>
  <si>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</si>
  <si>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</si>
  <si>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</si>
  <si>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</si>
  <si>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</si>
  <si>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</si>
  <si>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</si>
  <si>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</si>
  <si>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</si>
  <si>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</si>
  <si>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</si>
  <si>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</si>
  <si>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</si>
  <si>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</si>
  <si>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</si>
  <si>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</si>
  <si>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</si>
  <si>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</si>
  <si>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</si>
  <si>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</si>
  <si>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</si>
  <si>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</si>
  <si>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</si>
  <si>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</si>
  <si>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</si>
  <si>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</si>
  <si>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</si>
  <si>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</si>
  <si>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</si>
  <si>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</si>
  <si>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</si>
  <si>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</si>
  <si>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</si>
  <si>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</si>
  <si>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</si>
  <si>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</si>
  <si>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</si>
  <si>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</si>
  <si>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</si>
  <si>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</si>
  <si>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</si>
  <si>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</si>
  <si>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</si>
  <si>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</si>
  <si>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</si>
  <si>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</si>
  <si>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</si>
  <si>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</si>
  <si>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</si>
  <si>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</si>
  <si>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</si>
  <si>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</si>
  <si>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</si>
  <si>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</si>
  <si>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</si>
  <si>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</si>
  <si>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</si>
  <si>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</si>
  <si>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</si>
  <si>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</si>
  <si>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</si>
  <si>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</si>
  <si>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</si>
  <si>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</si>
  <si>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</si>
  <si>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</si>
  <si>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</si>
  <si>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</si>
  <si>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</si>
  <si>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</si>
  <si>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</si>
  <si>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</si>
  <si>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</si>
  <si>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</si>
  <si>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</si>
  <si>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</si>
  <si>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</si>
  <si>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</si>
  <si>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</si>
  <si>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</si>
  <si>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</si>
  <si>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</si>
  <si>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</si>
  <si>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</si>
  <si>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</si>
  <si>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</si>
  <si>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</si>
  <si>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</si>
  <si>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</si>
  <si>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</si>
  <si>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</si>
  <si>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</si>
  <si>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</si>
  <si>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</si>
  <si>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</si>
  <si>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</si>
  <si>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</si>
  <si>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</si>
  <si>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</si>
  <si>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</si>
  <si>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</si>
  <si>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</si>
  <si>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</si>
  <si>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</si>
  <si>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</si>
  <si>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</si>
  <si>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</si>
  <si>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</si>
  <si>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</si>
  <si>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</si>
  <si>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</si>
  <si>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</si>
  <si>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</si>
  <si>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</si>
  <si>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</si>
  <si>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</si>
  <si>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</si>
  <si>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</si>
  <si>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</si>
  <si>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</si>
  <si>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</si>
  <si>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</si>
  <si>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</si>
  <si>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</si>
  <si>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</si>
  <si>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</si>
  <si>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</si>
  <si>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</si>
  <si>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</si>
  <si>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</si>
  <si>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</si>
  <si>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</si>
  <si>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</si>
  <si>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</si>
  <si>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</si>
  <si>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</si>
  <si>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</si>
  <si>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</si>
  <si>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</si>
  <si>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</si>
  <si>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</si>
  <si>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</si>
  <si>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</si>
  <si>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</si>
  <si>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</si>
  <si>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</si>
  <si>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</si>
  <si>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</si>
  <si>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</si>
  <si>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</si>
  <si>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</si>
  <si>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</si>
  <si>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</si>
  <si>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</si>
  <si>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</si>
  <si>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</si>
  <si>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</si>
  <si>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</si>
  <si>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</si>
  <si>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</si>
  <si>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</si>
  <si>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</si>
  <si>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</si>
  <si>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</si>
  <si>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</si>
  <si>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</si>
  <si>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</si>
  <si>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</si>
  <si>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</si>
  <si>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</si>
  <si>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</si>
  <si>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</si>
  <si>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</si>
  <si>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</si>
  <si>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</si>
  <si>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</si>
  <si>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</si>
  <si>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</si>
  <si>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</si>
  <si>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</si>
  <si>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</si>
  <si>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</si>
  <si>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</si>
  <si>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</si>
  <si>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</si>
  <si>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</si>
  <si>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</si>
  <si>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</si>
  <si>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</si>
  <si>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</si>
  <si>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</si>
  <si>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</si>
  <si>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</si>
  <si>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</si>
  <si>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</si>
  <si>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</si>
  <si>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</si>
  <si>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</si>
  <si>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</si>
  <si>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</si>
  <si>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</si>
  <si>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</si>
  <si>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</si>
  <si>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</si>
  <si>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</si>
  <si>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</si>
  <si>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</si>
  <si>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</si>
  <si>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</si>
  <si>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</si>
  <si>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</si>
  <si>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</si>
  <si>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</si>
  <si>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</si>
  <si>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</si>
  <si>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</si>
  <si>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</si>
  <si>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</si>
  <si>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</si>
  <si>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</si>
  <si>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</si>
  <si>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</si>
  <si>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</si>
  <si>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</si>
  <si>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</si>
  <si>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</si>
  <si>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</si>
  <si>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</si>
  <si>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</si>
  <si>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</si>
  <si>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</si>
  <si>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</si>
  <si>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</si>
  <si>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</si>
  <si>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</si>
  <si>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</si>
  <si>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</si>
  <si>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</si>
  <si>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</si>
  <si>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</si>
  <si>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</si>
  <si>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</si>
  <si>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</si>
  <si>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</si>
  <si>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</si>
  <si>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</si>
  <si>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</si>
  <si>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</si>
  <si>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</si>
  <si>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</si>
  <si>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</si>
  <si>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</si>
  <si>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</si>
  <si>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</si>
  <si>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</si>
  <si>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</si>
  <si>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</si>
  <si>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</si>
  <si>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</si>
  <si>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</si>
  <si>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</si>
  <si>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</si>
  <si>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</si>
  <si>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</si>
  <si>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</si>
  <si>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</si>
  <si>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</si>
  <si>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</si>
  <si>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</si>
  <si>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</si>
  <si>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</si>
  <si>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</si>
  <si>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</si>
  <si>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</si>
  <si>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</si>
  <si>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</si>
  <si>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</si>
  <si>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</si>
  <si>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</si>
  <si>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</si>
  <si>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</si>
  <si>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</si>
  <si>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</si>
  <si>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</si>
  <si>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</si>
  <si>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</si>
  <si>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</si>
  <si>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</si>
  <si>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</si>
  <si>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</si>
  <si>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</si>
  <si>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</si>
  <si>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</si>
  <si>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</si>
  <si>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</si>
  <si>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</si>
  <si>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</si>
  <si>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</si>
  <si>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</si>
  <si>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</si>
  <si>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</si>
  <si>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</si>
  <si>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</si>
  <si>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</si>
  <si>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</si>
  <si>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</si>
  <si>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</si>
  <si>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</si>
  <si>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</si>
  <si>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</si>
  <si>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</si>
  <si>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</si>
  <si>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</si>
  <si>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</si>
  <si>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</si>
  <si>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</si>
  <si>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</si>
  <si>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</si>
  <si>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</si>
  <si>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</si>
  <si>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</si>
  <si>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</si>
  <si>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</si>
  <si>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</si>
  <si>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</si>
  <si>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</si>
  <si>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</si>
  <si>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</si>
  <si>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</si>
  <si>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</si>
  <si>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</si>
  <si>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</si>
  <si>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</si>
  <si>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</si>
  <si>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</si>
  <si>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</si>
  <si>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</si>
  <si>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</si>
  <si>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</si>
  <si>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</si>
  <si>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</si>
  <si>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</si>
  <si>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</si>
  <si>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</si>
  <si>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</si>
  <si>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</si>
  <si>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</si>
  <si>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</si>
  <si>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</si>
  <si>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</si>
  <si>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</si>
  <si>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</si>
  <si>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</si>
  <si>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</si>
  <si>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</si>
  <si>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</si>
  <si>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</si>
  <si>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</si>
  <si>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</si>
  <si>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</si>
  <si>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</si>
  <si>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</si>
  <si>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</si>
  <si>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</si>
  <si>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</si>
  <si>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</si>
  <si>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</si>
  <si>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</si>
  <si>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</si>
  <si>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</si>
  <si>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</si>
  <si>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</si>
  <si>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</si>
  <si>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</si>
  <si>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</si>
  <si>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</si>
  <si>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</si>
  <si>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</si>
  <si>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</si>
  <si>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</si>
  <si>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</si>
  <si>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</si>
  <si>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</si>
  <si>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</si>
  <si>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</si>
  <si>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</si>
  <si>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</si>
  <si>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</si>
  <si>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</si>
  <si>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</si>
  <si>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</si>
  <si>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</si>
  <si>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</si>
  <si>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</si>
  <si>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</si>
  <si>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</si>
  <si>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</si>
  <si>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</si>
  <si>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</si>
  <si>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</si>
  <si>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</si>
  <si>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</si>
  <si>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</si>
  <si>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</si>
  <si>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</si>
  <si>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</si>
  <si>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</si>
  <si>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</si>
  <si>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</si>
  <si>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</si>
  <si>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</si>
  <si>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</si>
  <si>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</si>
  <si>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</si>
  <si>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</si>
  <si>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</si>
  <si>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</si>
  <si>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</si>
  <si>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</si>
  <si>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</si>
  <si>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</si>
  <si>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</si>
  <si>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</si>
  <si>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</si>
  <si>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</si>
  <si>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</si>
  <si>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</si>
  <si>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</si>
  <si>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</si>
  <si>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</si>
  <si>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</si>
  <si>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</si>
  <si>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</si>
  <si>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</si>
  <si>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</si>
  <si>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</si>
  <si>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</si>
  <si>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</si>
  <si>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</si>
  <si>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</si>
  <si>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</si>
  <si>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</si>
  <si>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</si>
  <si>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</si>
  <si>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</si>
  <si>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</si>
  <si>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</si>
  <si>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</si>
  <si>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</si>
  <si>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</si>
  <si>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</si>
  <si>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</si>
  <si>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</si>
  <si>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</si>
  <si>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</si>
  <si>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</si>
  <si>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</si>
  <si>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</si>
  <si>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</si>
  <si>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</si>
  <si>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</si>
  <si>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</si>
  <si>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</si>
  <si>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</si>
  <si>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</si>
  <si>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</si>
  <si>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</si>
  <si>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</si>
  <si>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</si>
  <si>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</si>
  <si>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</si>
  <si>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</si>
  <si>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</si>
  <si>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</si>
  <si>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</si>
  <si>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</si>
  <si>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</si>
  <si>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</si>
  <si>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</si>
  <si>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</si>
  <si>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</si>
  <si>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</si>
  <si>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</si>
  <si>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</si>
  <si>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</si>
  <si>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</si>
  <si>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</si>
  <si>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</si>
  <si>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</si>
  <si>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</si>
  <si>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</si>
  <si>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</si>
  <si>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</si>
  <si>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</si>
  <si>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</si>
  <si>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</si>
  <si>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</si>
  <si>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</si>
  <si>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</si>
  <si>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</si>
  <si>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</si>
  <si>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</si>
  <si>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</si>
  <si>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</si>
  <si>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</si>
  <si>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</si>
  <si>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</si>
  <si>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</si>
  <si>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</si>
  <si>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</si>
  <si>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</si>
  <si>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</si>
  <si>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</si>
  <si>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</si>
  <si>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</si>
  <si>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</si>
  <si>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</si>
  <si>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</si>
  <si>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</si>
  <si>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</si>
  <si>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</si>
  <si>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</si>
  <si>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</si>
  <si>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</si>
  <si>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</si>
  <si>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</si>
  <si>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</si>
  <si>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</si>
  <si>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</si>
  <si>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</si>
  <si>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</si>
  <si>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</si>
  <si>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</si>
  <si>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</si>
  <si>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</si>
  <si>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</si>
  <si>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</si>
  <si>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</si>
  <si>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</si>
  <si>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</si>
  <si>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</si>
  <si>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</si>
  <si>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</si>
  <si>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</si>
  <si>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</si>
  <si>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</si>
  <si>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</si>
  <si>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</si>
  <si>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</si>
  <si>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</si>
  <si>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</si>
  <si>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</si>
  <si>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</si>
  <si>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</si>
  <si>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</si>
  <si>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</si>
  <si>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</si>
  <si>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</si>
  <si>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</si>
  <si>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</si>
  <si>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</si>
  <si>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</si>
  <si>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</si>
  <si>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</si>
  <si>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</si>
  <si>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</si>
  <si>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</si>
  <si>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</si>
  <si>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</si>
  <si>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</si>
  <si>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</si>
  <si>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</si>
  <si>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</si>
  <si>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</si>
  <si>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</si>
  <si>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</si>
  <si>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</si>
  <si>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</si>
  <si>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</si>
  <si>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</si>
  <si>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</si>
  <si>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</si>
  <si>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</si>
  <si>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</si>
  <si>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</si>
  <si>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</si>
  <si>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</si>
  <si>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</si>
  <si>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</si>
  <si>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</si>
  <si>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</si>
  <si>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</si>
  <si>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</si>
  <si>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</si>
  <si>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</si>
  <si>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</si>
  <si>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</si>
  <si>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</si>
  <si>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</si>
  <si>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</si>
  <si>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</si>
  <si>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</si>
  <si>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</si>
  <si>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</si>
  <si>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</si>
  <si>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</si>
  <si>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</si>
  <si>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</si>
  <si>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</si>
  <si>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</si>
  <si>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</si>
  <si>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</si>
  <si>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</si>
  <si>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</si>
  <si>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</si>
  <si>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</si>
  <si>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</si>
  <si>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</si>
  <si>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</si>
  <si>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</si>
  <si>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</si>
  <si>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</si>
  <si>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</si>
  <si>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</si>
  <si>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</si>
  <si>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</si>
  <si>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</si>
  <si>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</si>
  <si>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</si>
  <si>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</si>
  <si>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</si>
  <si>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</si>
  <si>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</si>
  <si>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</si>
  <si>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</si>
  <si>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</si>
  <si>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</si>
  <si>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</si>
  <si>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</si>
  <si>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</si>
  <si>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</si>
  <si>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</si>
  <si>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</si>
  <si>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</si>
  <si>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</si>
  <si>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</si>
  <si>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</si>
  <si>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</si>
  <si>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</si>
  <si>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</si>
  <si>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</si>
  <si>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</si>
  <si>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</si>
  <si>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</si>
  <si>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</si>
  <si>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</si>
  <si>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</si>
  <si>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</si>
  <si>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</si>
  <si>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</si>
  <si>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</si>
  <si>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</si>
  <si>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</si>
  <si>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</si>
  <si>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</si>
  <si>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</si>
  <si>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</si>
  <si>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</si>
  <si>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</si>
  <si>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</si>
  <si>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</si>
  <si>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</si>
  <si>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</si>
  <si>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</si>
  <si>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</si>
  <si>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</si>
  <si>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</si>
  <si>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</si>
  <si>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</si>
  <si>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</si>
  <si>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</si>
  <si>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</si>
  <si>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</si>
  <si>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</si>
  <si>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</si>
  <si>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</si>
  <si>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</si>
  <si>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</si>
  <si>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</si>
  <si>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</si>
  <si>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</si>
  <si>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</si>
  <si>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</si>
  <si>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</si>
  <si>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</si>
  <si>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</si>
  <si>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</si>
  <si>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</si>
  <si>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</si>
  <si>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</si>
  <si>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</si>
  <si>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</si>
  <si>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</si>
  <si>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</si>
  <si>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</si>
  <si>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</si>
  <si>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</si>
  <si>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</si>
  <si>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</si>
  <si>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</si>
  <si>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</si>
  <si>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</si>
  <si>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</si>
  <si>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</si>
  <si>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</si>
  <si>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</si>
  <si>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</si>
  <si>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</si>
  <si>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</si>
  <si>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</si>
  <si>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</si>
  <si>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</si>
  <si>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</si>
  <si>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</si>
  <si>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</si>
  <si>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</si>
  <si>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</si>
  <si>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</si>
  <si>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</si>
  <si>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</si>
  <si>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</si>
  <si>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</si>
  <si>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</si>
  <si>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</si>
  <si>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</si>
  <si>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</si>
  <si>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</si>
  <si>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</si>
  <si>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</si>
  <si>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</si>
  <si>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</si>
  <si>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</si>
  <si>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</si>
  <si>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</si>
  <si>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</si>
  <si>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</si>
  <si>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</si>
  <si>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</si>
  <si>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</si>
  <si>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</si>
  <si>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</si>
  <si>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</si>
  <si>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</si>
  <si>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</si>
  <si>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</si>
  <si>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</si>
  <si>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</si>
  <si>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</si>
  <si>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</si>
  <si>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</si>
  <si>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</si>
  <si>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</si>
  <si>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</si>
  <si>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</si>
  <si>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</si>
  <si>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</si>
  <si>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</si>
  <si>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</si>
  <si>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</si>
  <si>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</si>
  <si>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</si>
  <si>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</si>
  <si>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</si>
  <si>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</si>
  <si>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</si>
  <si>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</si>
  <si>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</si>
  <si>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</si>
  <si>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</si>
  <si>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</si>
  <si>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</si>
  <si>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</si>
  <si>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</si>
  <si>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</si>
  <si>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</si>
  <si>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</si>
  <si>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</si>
  <si>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</si>
  <si>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</si>
  <si>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</si>
  <si>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</si>
  <si>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</si>
  <si>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</si>
  <si>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</si>
  <si>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</si>
  <si>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</si>
  <si>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</si>
  <si>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</si>
  <si>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</si>
  <si>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</si>
  <si>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</si>
  <si>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</si>
  <si>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</si>
  <si>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</si>
  <si>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</si>
  <si>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</si>
  <si>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</si>
  <si>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</si>
  <si>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</si>
  <si>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</si>
  <si>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</si>
  <si>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</si>
  <si>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</si>
  <si>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</si>
  <si>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</si>
  <si>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</si>
  <si>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</si>
  <si>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</si>
  <si>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</si>
  <si>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</si>
  <si>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</si>
  <si>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</si>
  <si>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</si>
  <si>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</si>
  <si>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</si>
  <si>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</si>
  <si>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</si>
  <si>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</si>
  <si>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</si>
  <si>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</si>
  <si>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</si>
  <si>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</si>
  <si>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</si>
  <si>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</si>
  <si>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</si>
  <si>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</si>
  <si>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</si>
  <si>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</si>
  <si>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</si>
  <si>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</si>
  <si>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</si>
  <si>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</si>
  <si>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</si>
  <si>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</si>
  <si>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</si>
  <si>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</si>
  <si>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</si>
  <si>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</si>
  <si>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</si>
  <si>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</si>
  <si>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</si>
  <si>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</si>
  <si>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</si>
  <si>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</si>
  <si>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</si>
  <si>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</si>
  <si>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</si>
  <si>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</si>
  <si>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</si>
  <si>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</si>
  <si>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</si>
  <si>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</si>
  <si>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</si>
  <si>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</si>
  <si>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</si>
  <si>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</si>
  <si>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</si>
  <si>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</si>
  <si>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</si>
  <si>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</si>
  <si>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</si>
  <si>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</si>
  <si>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</si>
  <si>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</si>
  <si>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</si>
  <si>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</si>
  <si>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</si>
  <si>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</si>
  <si>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</si>
  <si>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</si>
  <si>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</si>
  <si>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</si>
  <si>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</si>
  <si>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</si>
  <si>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</si>
  <si>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</si>
  <si>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</si>
  <si>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</si>
  <si>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</si>
  <si>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</si>
  <si>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</si>
  <si>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</si>
  <si>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</si>
  <si>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</si>
  <si>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</si>
  <si>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</si>
  <si>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</si>
  <si>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</si>
  <si>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</si>
  <si>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</si>
  <si>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</si>
  <si>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</si>
  <si>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</si>
  <si>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</si>
  <si>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</si>
  <si>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</si>
  <si>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</si>
  <si>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</si>
  <si>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</si>
  <si>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</si>
  <si>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</si>
  <si>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</si>
  <si>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</si>
  <si>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</si>
  <si>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</si>
  <si>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</si>
  <si>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</si>
  <si>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</si>
  <si>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</si>
  <si>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</si>
  <si>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</si>
  <si>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</si>
  <si>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</si>
  <si>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</si>
  <si>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</si>
  <si>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</si>
  <si>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</si>
  <si>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</si>
  <si>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</si>
  <si>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</si>
  <si>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</si>
  <si>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</si>
  <si>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</si>
  <si>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</si>
  <si>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</si>
  <si>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</si>
  <si>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</si>
  <si>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</si>
  <si>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</si>
  <si>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</si>
  <si>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</si>
  <si>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</si>
  <si>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</si>
  <si>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</si>
  <si>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</si>
  <si>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</si>
  <si>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</si>
  <si>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</si>
  <si>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</si>
  <si>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</si>
  <si>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</si>
  <si>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</si>
  <si>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</si>
  <si>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</si>
  <si>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</si>
  <si>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</si>
  <si>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</si>
  <si>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</si>
  <si>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</si>
  <si>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</si>
  <si>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</si>
  <si>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</si>
  <si>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</si>
  <si>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</si>
  <si>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</si>
  <si>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</si>
  <si>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</si>
  <si>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</si>
  <si>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</si>
  <si>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</si>
  <si>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</si>
  <si>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</si>
  <si>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</si>
  <si>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</si>
  <si>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</si>
  <si>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</si>
  <si>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</si>
  <si>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</si>
  <si>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</si>
  <si>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</si>
  <si>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</si>
  <si>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</si>
  <si>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</si>
  <si>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</si>
  <si>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</si>
  <si>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</si>
  <si>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</si>
  <si>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</si>
  <si>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</si>
  <si>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</si>
  <si>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</si>
  <si>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</si>
  <si>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</si>
  <si>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</si>
  <si>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</si>
  <si>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</si>
  <si>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</si>
  <si>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</si>
  <si>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</si>
  <si>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</si>
  <si>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</si>
  <si>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</si>
  <si>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</si>
  <si>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</si>
  <si>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</si>
  <si>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</si>
  <si>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</si>
  <si>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</si>
  <si>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</si>
  <si>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</si>
  <si>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</si>
  <si>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</si>
  <si>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</si>
  <si>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</si>
  <si>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</si>
  <si>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</si>
  <si>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</si>
  <si>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</si>
  <si>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</si>
  <si>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</si>
  <si>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</si>
  <si>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</si>
  <si>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</si>
  <si>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</si>
  <si>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</si>
  <si>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</si>
  <si>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</si>
  <si>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</si>
  <si>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</si>
  <si>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</si>
  <si>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</si>
  <si>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</si>
  <si>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</si>
  <si>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</si>
  <si>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</si>
  <si>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</si>
  <si>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</si>
  <si>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</si>
  <si>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</si>
  <si>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</si>
  <si>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</si>
  <si>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</si>
  <si>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</si>
  <si>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</si>
  <si>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</si>
  <si>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</si>
  <si>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</si>
  <si>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</si>
  <si>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</si>
  <si>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</si>
  <si>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</si>
  <si>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</si>
  <si>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</si>
  <si>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</si>
  <si>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</si>
  <si>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</si>
  <si>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</si>
  <si>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</si>
  <si>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</si>
  <si>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</si>
  <si>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</si>
  <si>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</si>
  <si>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</si>
  <si>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</si>
  <si>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</si>
  <si>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</si>
  <si>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</si>
  <si>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</si>
  <si>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</si>
  <si>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</si>
  <si>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</si>
  <si>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</si>
  <si>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</si>
  <si>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</si>
  <si>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</si>
  <si>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</si>
  <si>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</si>
  <si>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</si>
  <si>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</si>
  <si>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</si>
  <si>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</si>
  <si>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</si>
  <si>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</si>
  <si>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</si>
  <si>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</si>
  <si>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</si>
  <si>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</si>
  <si>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</si>
  <si>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</si>
  <si>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</si>
  <si>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</si>
  <si>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</si>
  <si>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</si>
  <si>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</si>
  <si>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</si>
  <si>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</si>
  <si>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</si>
  <si>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</si>
  <si>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</si>
  <si>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</si>
  <si>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</si>
  <si>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</si>
  <si>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</si>
  <si>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</si>
  <si>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</si>
  <si>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</si>
  <si>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</si>
  <si>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</si>
  <si>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</si>
  <si>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</si>
  <si>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</si>
  <si>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</si>
  <si>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</si>
  <si>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</si>
  <si>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</si>
  <si>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</si>
  <si>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</si>
  <si>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</si>
  <si>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</si>
  <si>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</si>
  <si>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</si>
  <si>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</si>
  <si>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</si>
  <si>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</si>
  <si>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</si>
  <si>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</si>
  <si>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</si>
  <si>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</si>
  <si>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</si>
  <si>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</si>
  <si>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</si>
  <si>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</si>
  <si>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</si>
  <si>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</si>
  <si>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</si>
  <si>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</si>
  <si>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</si>
  <si>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</si>
  <si>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</si>
  <si>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</si>
  <si>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</si>
  <si>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</si>
  <si>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</si>
  <si>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</si>
  <si>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</si>
  <si>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</si>
  <si>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</si>
  <si>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</si>
  <si>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</si>
  <si>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</si>
  <si>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</si>
  <si>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</si>
  <si>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</si>
  <si>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</si>
  <si>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</si>
  <si>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</si>
  <si>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</si>
  <si>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</si>
  <si>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</si>
  <si>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</si>
  <si>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</si>
  <si>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</si>
  <si>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</si>
  <si>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</si>
  <si>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</si>
  <si>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</si>
  <si>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</si>
  <si>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</si>
  <si>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</si>
  <si>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</si>
  <si>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</si>
  <si>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</si>
  <si>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</si>
  <si>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</si>
  <si>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</si>
  <si>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</si>
  <si>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</si>
  <si>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</si>
  <si>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</si>
  <si>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</si>
  <si>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</si>
  <si>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</si>
  <si>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</si>
  <si>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</si>
  <si>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</si>
  <si>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</si>
  <si>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</si>
  <si>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</si>
  <si>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</si>
  <si>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</si>
  <si>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</si>
  <si>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</si>
  <si>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</si>
  <si>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</si>
  <si>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</si>
  <si>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</si>
  <si>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</si>
  <si>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</si>
  <si>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</si>
  <si>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</si>
  <si>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</si>
  <si>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</si>
  <si>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</si>
  <si>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</si>
  <si>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</si>
  <si>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</si>
  <si>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</si>
  <si>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</si>
  <si>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</si>
  <si>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</si>
  <si>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</si>
  <si>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</si>
  <si>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</si>
  <si>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</si>
  <si>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</si>
  <si>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</si>
  <si>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</si>
  <si>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</si>
  <si>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</si>
  <si>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</si>
  <si>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</si>
  <si>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</si>
  <si>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</si>
  <si>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</si>
  <si>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</si>
  <si>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</si>
  <si>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</si>
  <si>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</si>
  <si>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</si>
  <si>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</si>
  <si>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</si>
  <si>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</si>
  <si>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</si>
  <si>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</si>
  <si>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</si>
  <si>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</si>
  <si>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</si>
  <si>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</si>
  <si>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</si>
  <si>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</si>
  <si>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</si>
  <si>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</si>
  <si>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</si>
  <si>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</si>
  <si>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</si>
  <si>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</si>
  <si>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</si>
  <si>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</si>
  <si>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</si>
  <si>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</si>
  <si>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</si>
  <si>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</si>
  <si>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</si>
  <si>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</si>
  <si>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</si>
  <si>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</si>
  <si>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</si>
  <si>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</si>
  <si>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</si>
  <si>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</si>
  <si>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</si>
  <si>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</si>
  <si>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</si>
  <si>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</si>
  <si>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</si>
  <si>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</si>
  <si>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</si>
  <si>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</si>
  <si>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</si>
  <si>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</si>
  <si>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</si>
  <si>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</si>
  <si>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</si>
  <si>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</si>
  <si>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</si>
  <si>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</si>
  <si>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</si>
  <si>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</si>
  <si>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</si>
  <si>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</si>
  <si>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</si>
  <si>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</si>
  <si>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</si>
  <si>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</si>
  <si>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</si>
  <si>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</si>
  <si>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</si>
  <si>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</si>
  <si>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</si>
  <si>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</si>
  <si>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</si>
  <si>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</si>
  <si>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</si>
  <si>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</si>
  <si>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</si>
  <si>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</si>
  <si>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</si>
  <si>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</si>
  <si>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</si>
  <si>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</si>
  <si>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</si>
  <si>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</si>
  <si>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</si>
  <si>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</si>
  <si>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</si>
  <si>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</si>
  <si>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</si>
  <si>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</si>
  <si>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</si>
  <si>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</si>
  <si>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</si>
  <si>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</si>
  <si>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</si>
  <si>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</si>
  <si>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</si>
  <si>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</si>
  <si>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</si>
  <si>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</si>
  <si>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</si>
  <si>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</si>
  <si>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</si>
  <si>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</si>
  <si>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</si>
  <si>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</si>
  <si>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</si>
  <si>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</si>
  <si>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</si>
  <si>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</si>
  <si>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</si>
  <si>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</si>
  <si>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</si>
  <si>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</si>
  <si>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</si>
  <si>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</si>
  <si>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</si>
  <si>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</si>
  <si>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</si>
  <si>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</si>
  <si>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</si>
  <si>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</si>
  <si>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</si>
  <si>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</si>
  <si>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</si>
  <si>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</si>
  <si>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</si>
  <si>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</si>
  <si>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</si>
  <si>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</si>
  <si>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</si>
  <si>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</si>
  <si>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</si>
  <si>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</si>
  <si>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</si>
  <si>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</si>
  <si>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</si>
  <si>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</si>
  <si>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</si>
  <si>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</si>
  <si>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</si>
  <si>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</si>
  <si>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</si>
  <si>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</si>
  <si>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</si>
  <si>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</si>
  <si>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</si>
  <si>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</si>
  <si>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</si>
  <si>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</si>
  <si>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</si>
  <si>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</si>
  <si>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</si>
  <si>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</si>
  <si>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</si>
  <si>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</si>
  <si>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</si>
  <si>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</si>
  <si>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</si>
  <si>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</si>
  <si>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</si>
  <si>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</si>
  <si>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</si>
  <si>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</si>
  <si>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</si>
  <si>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</si>
  <si>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</si>
  <si>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</si>
  <si>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</si>
  <si>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</si>
  <si>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</si>
  <si>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</si>
  <si>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</si>
  <si>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</si>
  <si>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</si>
  <si>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</si>
  <si>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</si>
  <si>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</si>
  <si>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</si>
  <si>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</si>
  <si>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</si>
  <si>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</si>
  <si>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</si>
  <si>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</si>
  <si>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</si>
  <si>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</si>
  <si>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</si>
  <si>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</si>
  <si>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</si>
  <si>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</si>
  <si>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</si>
  <si>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</si>
  <si>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</si>
  <si>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</si>
  <si>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</si>
  <si>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</si>
  <si>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</si>
  <si>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</si>
  <si>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</si>
  <si>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</si>
  <si>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</si>
  <si>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</si>
  <si>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</si>
  <si>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</si>
  <si>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</si>
  <si>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</si>
  <si>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</si>
  <si>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</si>
  <si>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</si>
  <si>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</si>
  <si>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</si>
  <si>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</si>
  <si>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</si>
  <si>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</si>
  <si>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</si>
  <si>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</si>
  <si>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</si>
  <si>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</si>
  <si>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</si>
  <si>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</si>
  <si>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</si>
  <si>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</si>
  <si>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</si>
  <si>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</si>
  <si>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</si>
  <si>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</si>
  <si>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</si>
  <si>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</si>
  <si>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</si>
  <si>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</si>
  <si>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</si>
  <si>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</si>
  <si>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</si>
  <si>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</si>
  <si>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</si>
  <si>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</si>
  <si>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</si>
  <si>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</si>
  <si>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</si>
  <si>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</si>
  <si>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</si>
  <si>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</si>
  <si>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</si>
  <si>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</si>
  <si>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</si>
  <si>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</si>
  <si>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</si>
  <si>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</si>
  <si>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</si>
  <si>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</si>
  <si>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</si>
  <si>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</si>
  <si>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</si>
  <si>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</si>
  <si>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</si>
  <si>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</si>
  <si>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</si>
  <si>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</si>
  <si>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</si>
  <si>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</si>
  <si>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</si>
  <si>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</si>
  <si>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</si>
  <si>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</si>
  <si>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</si>
  <si>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</si>
  <si>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</si>
  <si>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</si>
  <si>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</si>
  <si>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</si>
  <si>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</si>
  <si>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</si>
  <si>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</si>
  <si>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</si>
  <si>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</si>
  <si>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</si>
  <si>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</si>
  <si>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</si>
  <si>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</si>
  <si>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</si>
  <si>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</si>
  <si>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</si>
  <si>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</si>
  <si>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</si>
  <si>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</si>
  <si>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</si>
  <si>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</si>
  <si>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</si>
  <si>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</si>
  <si>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</si>
  <si>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</si>
  <si>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</si>
  <si>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</si>
  <si>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</si>
  <si>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</si>
  <si>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</si>
  <si>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</si>
  <si>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</si>
  <si>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</si>
  <si>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</si>
  <si>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</si>
  <si>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</si>
  <si>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</si>
  <si>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</si>
  <si>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</si>
  <si>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</si>
  <si>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</si>
  <si>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</si>
  <si>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</si>
  <si>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</si>
  <si>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</si>
  <si>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</si>
  <si>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</si>
  <si>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</si>
  <si>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</si>
  <si>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</si>
  <si>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</si>
  <si>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</si>
  <si>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</si>
  <si>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</si>
  <si>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</si>
  <si>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</si>
  <si>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</si>
  <si>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</si>
  <si>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</si>
  <si>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</si>
  <si>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</si>
  <si>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</si>
  <si>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</si>
  <si>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</si>
  <si>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</si>
  <si>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</si>
  <si>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</si>
  <si>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</si>
  <si>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</si>
  <si>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</si>
  <si>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</si>
  <si>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</si>
  <si>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</si>
  <si>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</si>
  <si>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</si>
  <si>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</si>
  <si>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</si>
  <si>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</si>
  <si>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</si>
  <si>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</si>
  <si>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</si>
  <si>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</si>
  <si>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</si>
  <si>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</si>
  <si>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</si>
  <si>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</si>
  <si>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</si>
  <si>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</si>
  <si>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</si>
  <si>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</si>
  <si>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</si>
  <si>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</si>
  <si>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</si>
  <si>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</si>
  <si>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</si>
  <si>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</si>
  <si>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</si>
  <si>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</si>
  <si>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</si>
  <si>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</si>
  <si>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</si>
  <si>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</si>
  <si>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</si>
  <si>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</si>
  <si>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</si>
  <si>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</si>
  <si>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</si>
  <si>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</si>
  <si>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</si>
  <si>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</si>
  <si>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</si>
  <si>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</si>
  <si>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</si>
  <si>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</si>
  <si>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</si>
  <si>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</si>
  <si>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</si>
  <si>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</si>
  <si>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</si>
  <si>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</si>
  <si>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</si>
  <si>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</si>
  <si>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</si>
  <si>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</si>
  <si>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</si>
  <si>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</si>
  <si>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</si>
  <si>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</si>
  <si>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</si>
  <si>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</si>
  <si>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</si>
  <si>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</si>
  <si>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</si>
  <si>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</si>
  <si>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</si>
  <si>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</si>
  <si>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</si>
  <si>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</si>
  <si>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</si>
  <si>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</si>
  <si>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</si>
  <si>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</si>
  <si>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</si>
  <si>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</si>
  <si>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</si>
  <si>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</si>
  <si>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</si>
  <si>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</si>
  <si>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</si>
  <si>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</si>
  <si>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</si>
  <si>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</si>
  <si>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</si>
  <si>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</si>
  <si>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</si>
  <si>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</si>
  <si>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</si>
  <si>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</si>
  <si>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</si>
  <si>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</si>
  <si>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</si>
  <si>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</si>
  <si>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</si>
  <si>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</si>
  <si>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</si>
  <si>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</si>
  <si>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</si>
  <si>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</si>
  <si>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</si>
  <si>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</si>
  <si>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</si>
  <si>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</si>
  <si>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</si>
  <si>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</si>
  <si>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</si>
  <si>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</si>
  <si>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</si>
  <si>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</si>
  <si>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</si>
  <si>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</si>
  <si>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</si>
  <si>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</si>
  <si>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</si>
  <si>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</si>
  <si>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</si>
  <si>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</si>
  <si>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</si>
  <si>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</si>
  <si>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</si>
  <si>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</si>
  <si>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</si>
  <si>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</si>
  <si>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</si>
  <si>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</si>
  <si>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</si>
  <si>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</si>
  <si>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</si>
  <si>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</si>
  <si>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</si>
  <si>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</si>
  <si>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</si>
  <si>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</si>
  <si>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</si>
  <si>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</si>
  <si>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</si>
  <si>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</si>
  <si>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</si>
  <si>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</si>
  <si>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</si>
  <si>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</si>
  <si>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</si>
  <si>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</si>
  <si>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</si>
  <si>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</si>
  <si>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</si>
  <si>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</si>
  <si>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</si>
  <si>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</si>
  <si>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</si>
  <si>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</si>
  <si>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</si>
  <si>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</si>
  <si>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</si>
  <si>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</si>
  <si>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</si>
  <si>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</si>
  <si>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</si>
  <si>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</si>
  <si>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</si>
  <si>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</si>
  <si>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</si>
  <si>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</si>
  <si>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</si>
  <si>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</si>
  <si>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</si>
  <si>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</si>
  <si>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</si>
  <si>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</si>
  <si>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</si>
  <si>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</si>
  <si>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</si>
  <si>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</si>
  <si>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</si>
  <si>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</si>
  <si>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</si>
  <si>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</si>
  <si>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</si>
  <si>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</si>
  <si>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</si>
  <si>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</si>
  <si>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</si>
  <si>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</si>
  <si>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</si>
  <si>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</si>
  <si>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</si>
  <si>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</si>
  <si>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</si>
  <si>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</si>
  <si>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</si>
  <si>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</si>
  <si>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</si>
  <si>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</si>
  <si>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</si>
  <si>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</si>
  <si>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</si>
  <si>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</si>
  <si>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</si>
  <si>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</si>
  <si>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</si>
  <si>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</si>
  <si>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</si>
  <si>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</si>
  <si>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</si>
  <si>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</si>
  <si>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</si>
  <si>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</si>
  <si>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</si>
  <si>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</si>
  <si>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</si>
  <si>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</si>
  <si>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</si>
  <si>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</si>
  <si>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</si>
  <si>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</si>
  <si>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</si>
  <si>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</si>
  <si>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</si>
  <si>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</si>
  <si>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</si>
  <si>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</si>
  <si>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</si>
  <si>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</si>
  <si>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</si>
  <si>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</si>
  <si>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</si>
  <si>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</si>
  <si>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</si>
  <si>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</si>
  <si>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</si>
  <si>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</si>
  <si>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</si>
  <si>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</si>
  <si>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</si>
  <si>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</si>
  <si>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</si>
  <si>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</si>
  <si>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</si>
  <si>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</si>
  <si>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</si>
  <si>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</si>
  <si>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</si>
  <si>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</si>
  <si>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</si>
  <si>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</si>
  <si>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</si>
  <si>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</si>
  <si>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</si>
  <si>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</si>
  <si>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</si>
  <si>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</si>
  <si>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</si>
  <si>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</si>
  <si>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</si>
  <si>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</si>
  <si>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</si>
  <si>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</si>
  <si>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</si>
  <si>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</si>
  <si>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</si>
  <si>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</si>
  <si>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</si>
  <si>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</si>
  <si>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</si>
  <si>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</si>
  <si>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</si>
  <si>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</si>
  <si>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</si>
  <si>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</si>
  <si>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</si>
  <si>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</si>
  <si>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</si>
  <si>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</si>
  <si>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</si>
  <si>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</si>
  <si>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</si>
  <si>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</si>
  <si>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</si>
  <si>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</si>
  <si>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</si>
  <si>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</si>
  <si>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</si>
  <si>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</si>
  <si>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</si>
  <si>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</si>
  <si>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</si>
  <si>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</si>
  <si>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</si>
  <si>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</si>
  <si>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</si>
  <si>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</si>
  <si>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</si>
  <si>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</si>
  <si>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</si>
  <si>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</si>
  <si>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</si>
  <si>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</si>
  <si>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</si>
  <si>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</si>
  <si>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</si>
  <si>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</si>
  <si>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</si>
  <si>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</si>
  <si>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</si>
  <si>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</si>
  <si>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</si>
  <si>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</si>
  <si>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</si>
  <si>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</si>
  <si>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</si>
  <si>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</si>
  <si>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</si>
  <si>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</si>
  <si>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</si>
  <si>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</si>
  <si>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</si>
  <si>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</si>
  <si>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</si>
  <si>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</si>
  <si>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</si>
  <si>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</si>
  <si>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</si>
  <si>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</si>
  <si>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</si>
  <si>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</si>
  <si>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</si>
  <si>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</si>
  <si>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</si>
  <si>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</si>
  <si>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</si>
  <si>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</si>
  <si>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</si>
  <si>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</si>
  <si>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</si>
  <si>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</si>
  <si>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</si>
  <si>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</si>
  <si>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</si>
  <si>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</si>
  <si>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</si>
  <si>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</si>
  <si>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</si>
  <si>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</si>
  <si>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</si>
  <si>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</si>
  <si>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</si>
  <si>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</si>
  <si>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</si>
  <si>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</si>
  <si>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</si>
  <si>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</si>
  <si>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</si>
  <si>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</si>
  <si>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</si>
  <si>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</si>
  <si>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</si>
  <si>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</si>
  <si>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</si>
  <si>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</si>
  <si>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</si>
  <si>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</si>
  <si>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</si>
  <si>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</si>
  <si>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</si>
  <si>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</si>
  <si>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</si>
  <si>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</si>
  <si>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</si>
  <si>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</si>
  <si>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</si>
  <si>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</si>
  <si>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</si>
  <si>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</si>
  <si>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</si>
  <si>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</si>
  <si>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</si>
  <si>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</si>
  <si>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</si>
  <si>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</si>
  <si>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</si>
  <si>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</si>
  <si>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</si>
  <si>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</si>
  <si>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</si>
  <si>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</si>
  <si>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</si>
  <si>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</si>
  <si>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</si>
  <si>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</si>
  <si>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</si>
  <si>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</si>
  <si>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</si>
  <si>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</si>
  <si>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</si>
  <si>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</si>
  <si>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</si>
  <si>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</si>
  <si>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</si>
  <si>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</si>
  <si>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</si>
  <si>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</si>
  <si>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</si>
  <si>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</si>
  <si>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</si>
  <si>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</si>
  <si>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</si>
  <si>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</si>
  <si>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</si>
  <si>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</si>
  <si>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</si>
  <si>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</si>
  <si>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</si>
  <si>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</si>
  <si>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</si>
  <si>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</si>
  <si>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</si>
  <si>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</si>
  <si>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</si>
  <si>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</si>
  <si>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</si>
  <si>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</si>
  <si>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</si>
  <si>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</si>
  <si>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</si>
  <si>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</si>
  <si>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</si>
  <si>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</si>
  <si>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</si>
  <si>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</si>
  <si>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</si>
  <si>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</si>
  <si>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</si>
  <si>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</si>
  <si>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</si>
  <si>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</si>
  <si>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</si>
  <si>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</si>
  <si>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</si>
  <si>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</si>
  <si>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</si>
  <si>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</si>
  <si>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</si>
  <si>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</si>
  <si>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</si>
  <si>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</si>
  <si>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</si>
  <si>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</si>
  <si>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</si>
  <si>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</si>
  <si>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</si>
  <si>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</si>
  <si>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</si>
  <si>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</si>
  <si>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</si>
  <si>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</si>
  <si>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</si>
  <si>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</si>
  <si>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</si>
  <si>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</si>
  <si>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</si>
  <si>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</si>
  <si>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</si>
  <si>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</si>
  <si>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</si>
  <si>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</si>
  <si>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</si>
  <si>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</si>
  <si>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</si>
  <si>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</si>
  <si>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</si>
  <si>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</si>
  <si>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</si>
  <si>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</si>
  <si>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</si>
  <si>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</si>
  <si>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</si>
  <si>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</si>
  <si>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</si>
  <si>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</si>
  <si>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</si>
  <si>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</si>
  <si>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</si>
  <si>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</si>
  <si>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</si>
  <si>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</si>
  <si>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</si>
  <si>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</si>
  <si>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</si>
  <si>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</si>
  <si>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</si>
  <si>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</si>
  <si>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</si>
  <si>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</si>
  <si>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</si>
  <si>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</si>
  <si>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</si>
  <si>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</si>
  <si>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</si>
  <si>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</si>
  <si>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</si>
  <si>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</si>
  <si>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</si>
  <si>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</si>
  <si>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</si>
  <si>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</si>
  <si>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</si>
  <si>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</si>
  <si>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</si>
  <si>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</si>
  <si>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</si>
  <si>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</si>
  <si>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</si>
  <si>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</si>
  <si>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</si>
  <si>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</si>
  <si>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</si>
  <si>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</si>
  <si>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</si>
  <si>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</si>
  <si>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</si>
  <si>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</si>
  <si>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</si>
  <si>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</si>
  <si>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</si>
  <si>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</si>
  <si>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</si>
  <si>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</si>
  <si>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</si>
  <si>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</si>
  <si>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</si>
  <si>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</si>
  <si>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</si>
  <si>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</si>
  <si>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</si>
  <si>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</si>
  <si>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</si>
  <si>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</si>
  <si>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</si>
  <si>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</si>
  <si>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</si>
  <si>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</si>
  <si>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</si>
  <si>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</si>
  <si>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</si>
  <si>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</si>
  <si>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</si>
  <si>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</si>
  <si>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</si>
  <si>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</si>
  <si>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</si>
  <si>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</si>
  <si>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</si>
  <si>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</si>
  <si>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</si>
  <si>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</si>
  <si>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</si>
  <si>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</si>
  <si>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</si>
  <si>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</si>
  <si>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</si>
  <si>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</si>
  <si>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</si>
  <si>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</si>
  <si>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</si>
  <si>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</si>
  <si>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</si>
  <si>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</si>
  <si>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</si>
  <si>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</si>
  <si>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</si>
  <si>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</si>
  <si>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</si>
  <si>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</si>
  <si>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</si>
  <si>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</si>
  <si>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</si>
  <si>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</si>
  <si>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</si>
  <si>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</si>
  <si>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</si>
  <si>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</si>
  <si>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</si>
  <si>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</si>
  <si>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</si>
  <si>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</si>
  <si>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</si>
  <si>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</si>
  <si>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</si>
  <si>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</si>
  <si>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</si>
  <si>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</si>
  <si>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</si>
  <si>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</si>
  <si>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</si>
  <si>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</si>
  <si>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</si>
  <si>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</si>
  <si>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</si>
  <si>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</si>
  <si>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</si>
  <si>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</si>
  <si>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</si>
  <si>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</si>
  <si>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</si>
  <si>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</si>
  <si>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</si>
  <si>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</si>
  <si>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</si>
  <si>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</si>
  <si>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</si>
  <si>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</si>
  <si>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</si>
  <si>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</si>
  <si>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</si>
  <si>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</si>
  <si>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</si>
  <si>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</si>
  <si>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</si>
  <si>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</si>
  <si>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</si>
  <si>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</si>
  <si>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</si>
  <si>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</si>
  <si>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</si>
  <si>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</si>
  <si>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</si>
  <si>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</si>
  <si>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</si>
  <si>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</si>
  <si>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</si>
  <si>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</si>
  <si>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</si>
  <si>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</si>
  <si>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</si>
  <si>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</si>
  <si>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</si>
  <si>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</si>
  <si>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</si>
  <si>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</si>
  <si>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</si>
  <si>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</si>
  <si>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</si>
  <si>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</si>
  <si>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</si>
  <si>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</si>
  <si>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</si>
  <si>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</si>
  <si>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</si>
  <si>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</si>
  <si>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</si>
  <si>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</si>
  <si>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</si>
  <si>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</si>
  <si>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</si>
  <si>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</si>
  <si>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</si>
  <si>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</si>
  <si>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</si>
  <si>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</si>
  <si>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</si>
  <si>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</si>
  <si>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</si>
  <si>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</si>
  <si>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</si>
  <si>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</si>
  <si>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</si>
  <si>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</si>
  <si>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</si>
  <si>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</si>
  <si>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</si>
  <si>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</si>
  <si>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</si>
  <si>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</si>
  <si>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</si>
  <si>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</si>
  <si>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</si>
  <si>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</si>
  <si>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</si>
  <si>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</si>
  <si>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</si>
  <si>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</si>
  <si>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</si>
  <si>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</si>
  <si>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</si>
  <si>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</si>
  <si>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</si>
  <si>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</si>
  <si>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</si>
  <si>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</si>
  <si>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</si>
  <si>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</si>
  <si>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</si>
  <si>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</si>
  <si>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</si>
  <si>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</si>
  <si>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</si>
  <si>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</si>
  <si>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</si>
  <si>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</si>
  <si>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</si>
  <si>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</si>
  <si>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</si>
  <si>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</si>
  <si>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</si>
  <si>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</si>
  <si>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</si>
  <si>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</si>
  <si>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</si>
  <si>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</si>
  <si>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</si>
  <si>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</si>
  <si>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</si>
  <si>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</si>
  <si>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</si>
  <si>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</si>
  <si>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</si>
  <si>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</si>
  <si>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</si>
  <si>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</si>
  <si>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</si>
  <si>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</si>
  <si>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</si>
  <si>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</si>
  <si>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</si>
  <si>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</si>
  <si>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</si>
  <si>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</si>
  <si>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</si>
  <si>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</si>
  <si>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</si>
  <si>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</si>
  <si>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</si>
  <si>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</si>
  <si>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</si>
  <si>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</si>
  <si>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</si>
  <si>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</si>
  <si>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</si>
  <si>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</si>
  <si>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</si>
  <si>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</si>
  <si>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</si>
  <si>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</si>
  <si>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</si>
  <si>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</si>
  <si>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</si>
  <si>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</si>
  <si>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</si>
  <si>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</si>
  <si>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</si>
  <si>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</si>
  <si>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</si>
  <si>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</si>
  <si>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</si>
  <si>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</si>
  <si>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</si>
  <si>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</si>
  <si>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</si>
  <si>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</si>
  <si>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</si>
  <si>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</si>
  <si>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</si>
  <si>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</si>
  <si>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</si>
  <si>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</si>
  <si>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</si>
  <si>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</si>
  <si>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</si>
  <si>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</si>
  <si>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</si>
  <si>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</si>
  <si>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</si>
  <si>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</si>
  <si>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</si>
  <si>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</si>
  <si>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</si>
  <si>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</si>
  <si>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</si>
  <si>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</si>
  <si>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</si>
  <si>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</si>
  <si>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</si>
  <si>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</si>
  <si>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</si>
  <si>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</si>
  <si>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</si>
  <si>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</si>
  <si>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</si>
  <si>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</si>
  <si>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</si>
  <si>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</si>
  <si>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</si>
  <si>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</si>
  <si>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</si>
  <si>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</si>
  <si>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</si>
  <si>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</si>
  <si>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</si>
  <si>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</si>
  <si>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</si>
  <si>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</si>
  <si>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</si>
  <si>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</si>
  <si>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</si>
  <si>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</si>
  <si>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</si>
  <si>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</si>
  <si>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</si>
  <si>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</si>
  <si>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</si>
  <si>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</si>
  <si>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</si>
  <si>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</si>
  <si>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</si>
  <si>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</si>
  <si>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</si>
  <si>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</si>
  <si>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</si>
  <si>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</si>
  <si>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</si>
  <si>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</si>
  <si>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</si>
  <si>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</si>
  <si>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</si>
  <si>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</si>
  <si>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</si>
  <si>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</si>
  <si>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</si>
  <si>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</si>
  <si>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</si>
  <si>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</si>
  <si>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</si>
  <si>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</si>
  <si>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</si>
  <si>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</si>
  <si>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</si>
  <si>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</si>
  <si>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</si>
  <si>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</si>
  <si>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</si>
  <si>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</si>
  <si>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</si>
  <si>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</si>
  <si>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</si>
  <si>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</si>
  <si>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</si>
  <si>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</si>
  <si>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</si>
  <si>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</si>
  <si>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</si>
  <si>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</si>
  <si>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</si>
  <si>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</si>
  <si>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</si>
  <si>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</si>
  <si>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</si>
  <si>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</si>
  <si>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</si>
  <si>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</si>
  <si>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</si>
  <si>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</si>
  <si>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</si>
  <si>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</si>
  <si>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</si>
  <si>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</si>
  <si>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</si>
  <si>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</si>
  <si>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</si>
  <si>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</si>
  <si>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</si>
  <si>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</si>
  <si>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</si>
  <si>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</si>
  <si>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</si>
  <si>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</si>
  <si>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</si>
  <si>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</si>
  <si>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</si>
  <si>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</si>
  <si>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</si>
  <si>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</si>
  <si>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</si>
  <si>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</si>
  <si>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</si>
  <si>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</si>
  <si>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</si>
  <si>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</si>
  <si>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</si>
  <si>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</si>
  <si>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</si>
  <si>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</si>
  <si>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</si>
  <si>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</si>
  <si>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</si>
  <si>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</si>
  <si>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</si>
  <si>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</si>
  <si>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</si>
  <si>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</si>
  <si>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</si>
  <si>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</si>
  <si>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</si>
  <si>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</si>
  <si>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</si>
  <si>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</si>
  <si>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</si>
  <si>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</si>
  <si>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</si>
  <si>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</si>
  <si>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</si>
  <si>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</si>
  <si>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</si>
  <si>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</si>
  <si>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</si>
  <si>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</si>
  <si>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</si>
  <si>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</si>
  <si>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</si>
  <si>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</si>
  <si>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</si>
  <si>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</si>
  <si>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</si>
  <si>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</si>
  <si>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</si>
  <si>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</si>
  <si>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</si>
  <si>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</si>
  <si>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</si>
  <si>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</si>
  <si>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</si>
  <si>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</si>
  <si>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</si>
  <si>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</si>
  <si>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</si>
  <si>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</si>
  <si>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</si>
  <si>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</si>
  <si>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</si>
  <si>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</si>
  <si>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</si>
  <si>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</si>
  <si>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</si>
  <si>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</si>
  <si>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</si>
  <si>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</si>
  <si>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</si>
  <si>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</si>
  <si>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</si>
  <si>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</si>
  <si>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</si>
  <si>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</si>
  <si>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</si>
  <si>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</si>
  <si>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</si>
  <si>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</si>
  <si>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</si>
  <si>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</si>
  <si>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</si>
  <si>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</si>
  <si>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</si>
  <si>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</si>
  <si>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</si>
  <si>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</si>
  <si>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</si>
  <si>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</si>
  <si>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</si>
  <si>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</si>
  <si>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</si>
  <si>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</si>
  <si>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</si>
  <si>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</si>
  <si>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</si>
  <si>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</si>
  <si>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</si>
  <si>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</si>
  <si>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</si>
  <si>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</si>
  <si>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</si>
  <si>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</si>
  <si>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</si>
  <si>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</si>
  <si>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</si>
  <si>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</si>
  <si>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</si>
  <si>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</si>
  <si>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</si>
  <si>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</si>
  <si>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</si>
  <si>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</si>
  <si>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</si>
  <si>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</si>
  <si>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</si>
  <si>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</si>
  <si>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</si>
  <si>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</si>
  <si>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</si>
  <si>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</si>
  <si>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</si>
  <si>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</si>
  <si>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</si>
  <si>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</si>
  <si>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</si>
  <si>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</si>
  <si>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</si>
  <si>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</si>
  <si>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</si>
  <si>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</si>
  <si>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</si>
  <si>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</si>
  <si>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</si>
  <si>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</si>
  <si>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</si>
  <si>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</si>
  <si>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</si>
  <si>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</si>
  <si>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</si>
  <si>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</si>
  <si>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</si>
  <si>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</si>
  <si>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</si>
  <si>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</si>
  <si>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</si>
  <si>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</si>
  <si>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</si>
  <si>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</si>
  <si>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</si>
  <si>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</si>
  <si>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</si>
  <si>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</si>
  <si>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</si>
  <si>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</si>
  <si>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</si>
  <si>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</si>
  <si>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</si>
  <si>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</si>
  <si>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</si>
  <si>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</si>
  <si>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</si>
  <si>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</si>
  <si>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</si>
  <si>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</si>
  <si>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</si>
  <si>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</si>
  <si>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</si>
  <si>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</si>
  <si>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</si>
  <si>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</si>
  <si>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</si>
  <si>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</si>
  <si>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</si>
  <si>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</si>
  <si>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</si>
  <si>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</si>
  <si>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</si>
  <si>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</si>
  <si>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</si>
  <si>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</si>
  <si>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</si>
  <si>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</si>
  <si>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</si>
  <si>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</si>
  <si>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</si>
  <si>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</si>
  <si>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</si>
  <si>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</si>
  <si>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</si>
  <si>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</si>
  <si>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</si>
  <si>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</si>
  <si>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</si>
  <si>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</si>
  <si>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</si>
  <si>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</si>
  <si>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</si>
  <si>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</si>
  <si>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</si>
  <si>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</si>
  <si>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</si>
  <si>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</si>
  <si>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</si>
  <si>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</si>
  <si>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</si>
  <si>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</si>
  <si>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</si>
  <si>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</si>
  <si>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</si>
  <si>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</si>
  <si>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</si>
  <si>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</si>
  <si>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</si>
  <si>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</si>
  <si>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</si>
  <si>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</si>
  <si>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</si>
  <si>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</si>
  <si>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</si>
  <si>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</si>
  <si>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</si>
  <si>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</si>
  <si>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</si>
  <si>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</si>
  <si>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</si>
  <si>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</si>
  <si>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</si>
  <si>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</si>
  <si>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</si>
  <si>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</si>
  <si>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</si>
  <si>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</si>
  <si>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</si>
  <si>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</si>
  <si>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</si>
  <si>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</si>
  <si>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</si>
  <si>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</si>
  <si>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</si>
  <si>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</si>
  <si>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</si>
  <si>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</si>
  <si>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</si>
  <si>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</si>
  <si>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</si>
  <si>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</si>
  <si>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</si>
  <si>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</si>
  <si>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</si>
  <si>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</si>
  <si>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</si>
  <si>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</si>
  <si>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</si>
  <si>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</si>
  <si>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</si>
  <si>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</si>
  <si>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</si>
  <si>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</si>
  <si>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</si>
  <si>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</si>
  <si>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</si>
  <si>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</si>
  <si>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</si>
  <si>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</si>
  <si>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</si>
  <si>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</si>
  <si>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</si>
  <si>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</si>
  <si>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</si>
  <si>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</si>
  <si>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</si>
  <si>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</si>
  <si>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</si>
  <si>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</si>
  <si>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</si>
  <si>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</si>
  <si>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</si>
  <si>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</si>
  <si>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</si>
  <si>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</si>
  <si>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</si>
  <si>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</si>
  <si>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</si>
  <si>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</si>
  <si>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</si>
  <si>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</si>
  <si>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</si>
  <si>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</si>
  <si>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</si>
  <si>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</si>
  <si>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</si>
  <si>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</si>
  <si>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</si>
  <si>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</si>
  <si>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</si>
  <si>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</si>
  <si>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</si>
  <si>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</si>
  <si>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</si>
  <si>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</si>
  <si>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</si>
  <si>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</si>
  <si>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</si>
  <si>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</si>
  <si>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</si>
  <si>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</si>
  <si>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</si>
  <si>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</si>
  <si>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</si>
  <si>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</si>
  <si>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</si>
  <si>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</si>
  <si>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</si>
  <si>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</si>
  <si>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</si>
  <si>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</si>
  <si>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</si>
  <si>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</si>
  <si>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</si>
  <si>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</si>
  <si>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</si>
  <si>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</si>
  <si>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</si>
  <si>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</si>
  <si>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</si>
  <si>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</si>
  <si>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</si>
  <si>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</si>
  <si>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</si>
  <si>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</si>
  <si>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</si>
  <si>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</si>
  <si>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</si>
  <si>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</si>
  <si>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</si>
  <si>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</si>
  <si>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</si>
  <si>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</si>
  <si>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</si>
  <si>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</si>
  <si>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</si>
  <si>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</si>
  <si>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</si>
  <si>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</si>
  <si>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</si>
  <si>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</si>
  <si>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</si>
  <si>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</si>
  <si>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</si>
  <si>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</si>
  <si>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</si>
  <si>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</si>
  <si>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</si>
  <si>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</si>
  <si>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</si>
  <si>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</si>
  <si>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</si>
  <si>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</si>
  <si>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</si>
  <si>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</si>
  <si>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</si>
  <si>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</si>
  <si>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</si>
  <si>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</si>
  <si>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</si>
  <si>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</si>
  <si>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</si>
  <si>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</si>
  <si>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</si>
  <si>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</si>
  <si>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</si>
  <si>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</si>
  <si>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</si>
  <si>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</si>
  <si>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</si>
  <si>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</si>
  <si>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</si>
  <si>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</si>
  <si>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</si>
  <si>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</si>
  <si>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</si>
  <si>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</si>
  <si>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</si>
  <si>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</si>
  <si>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</si>
  <si>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</si>
  <si>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</si>
  <si>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</si>
  <si>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</si>
  <si>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</si>
  <si>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</si>
  <si>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</si>
  <si>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</si>
  <si>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</si>
  <si>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</si>
  <si>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</si>
  <si>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</si>
  <si>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</si>
  <si>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</si>
  <si>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</si>
  <si>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</si>
  <si>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</si>
  <si>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</si>
  <si>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</si>
  <si>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</si>
  <si>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</si>
  <si>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</si>
  <si>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</si>
  <si>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</si>
  <si>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</si>
  <si>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</si>
  <si>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</si>
  <si>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</si>
  <si>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</si>
  <si>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</si>
  <si>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</si>
  <si>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</si>
  <si>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</si>
  <si>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</si>
  <si>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</si>
  <si>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</si>
  <si>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</si>
  <si>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</si>
  <si>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</si>
  <si>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</si>
  <si>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</si>
  <si>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</si>
  <si>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</si>
  <si>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</si>
  <si>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</si>
  <si>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</si>
  <si>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</si>
  <si>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</si>
  <si>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</si>
  <si>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</si>
  <si>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</si>
  <si>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</si>
  <si>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</si>
  <si>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</si>
  <si>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</si>
  <si>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</si>
  <si>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</si>
  <si>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</si>
  <si>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</si>
  <si>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</si>
  <si>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</si>
  <si>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</si>
  <si>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</si>
  <si>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</si>
  <si>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</si>
  <si>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</si>
  <si>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</si>
  <si>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</si>
  <si>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</si>
  <si>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</si>
  <si>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</si>
  <si>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</si>
  <si>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</si>
  <si>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</si>
  <si>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</si>
  <si>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</si>
  <si>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</si>
  <si>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</si>
  <si>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</si>
  <si>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</si>
  <si>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</si>
  <si>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</si>
  <si>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</si>
  <si>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</si>
  <si>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</si>
  <si>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</si>
  <si>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</si>
  <si>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</si>
  <si>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</si>
  <si>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</si>
  <si>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</si>
  <si>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</si>
  <si>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</si>
  <si>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</si>
  <si>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</si>
  <si>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</si>
  <si>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</si>
  <si>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</si>
  <si>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</si>
  <si>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</si>
  <si>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</si>
  <si>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</si>
  <si>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</si>
  <si>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</si>
  <si>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</si>
  <si>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</si>
  <si>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</si>
  <si>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</si>
  <si>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</si>
  <si>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</si>
  <si>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</si>
  <si>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</si>
  <si>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</si>
  <si>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</si>
  <si>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</si>
  <si>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</si>
  <si>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</si>
  <si>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</si>
  <si>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</si>
  <si>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</si>
  <si>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</si>
  <si>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</si>
  <si>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</si>
  <si>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</si>
  <si>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</si>
  <si>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</si>
  <si>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</si>
  <si>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</si>
  <si>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</si>
  <si>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</si>
  <si>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</si>
  <si>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</si>
  <si>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</si>
  <si>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</si>
  <si>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</si>
  <si>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</si>
  <si>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</si>
  <si>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</si>
  <si>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</si>
  <si>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</si>
  <si>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</si>
  <si>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</si>
  <si>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</si>
  <si>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</si>
  <si>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</si>
  <si>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</si>
  <si>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</si>
  <si>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</si>
  <si>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</si>
  <si>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</si>
  <si>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</si>
  <si>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</si>
  <si>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</si>
  <si>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</si>
  <si>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</si>
  <si>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</si>
  <si>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</si>
  <si>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</si>
  <si>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</si>
  <si>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</si>
  <si>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</si>
  <si>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</si>
  <si>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</si>
  <si>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</si>
  <si>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</si>
  <si>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</si>
  <si>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</si>
  <si>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</si>
  <si>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</si>
  <si>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</si>
  <si>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</si>
  <si>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</si>
  <si>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</si>
  <si>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</si>
  <si>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</si>
  <si>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</si>
  <si>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</si>
  <si>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</si>
  <si>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</si>
  <si>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</si>
  <si>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</si>
  <si>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</si>
  <si>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</si>
  <si>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</si>
  <si>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</si>
  <si>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</si>
  <si>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</si>
  <si>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</si>
  <si>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</si>
  <si>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</si>
  <si>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</si>
  <si>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</si>
  <si>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</si>
  <si>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</si>
  <si>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</si>
  <si>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</si>
  <si>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</si>
  <si>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</si>
  <si>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</si>
  <si>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</si>
  <si>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</si>
  <si>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</si>
  <si>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</si>
  <si>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</si>
  <si>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</si>
  <si>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</si>
  <si>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</si>
  <si>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</si>
  <si>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</si>
  <si>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</si>
  <si>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</si>
  <si>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</si>
  <si>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</si>
  <si>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</si>
  <si>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</si>
  <si>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</si>
  <si>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</si>
  <si>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</si>
  <si>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</si>
  <si>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</si>
  <si>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</si>
  <si>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</si>
  <si>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</si>
  <si>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</si>
  <si>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</si>
  <si>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</si>
  <si>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</si>
  <si>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</si>
  <si>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</si>
  <si>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</si>
  <si>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</si>
  <si>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</si>
  <si>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</si>
  <si>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</si>
  <si>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</si>
  <si>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</si>
  <si>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</si>
  <si>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</si>
  <si>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</si>
  <si>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</si>
  <si>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</si>
  <si>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</si>
  <si>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</si>
  <si>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</si>
  <si>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</si>
  <si>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</si>
  <si>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</si>
  <si>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</si>
  <si>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</si>
  <si>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</si>
  <si>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</si>
  <si>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</si>
  <si>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</si>
  <si>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</si>
  <si>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</si>
  <si>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</si>
  <si>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</si>
  <si>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</si>
  <si>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</si>
  <si>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</si>
  <si>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</si>
  <si>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</si>
  <si>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</si>
  <si>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</si>
  <si>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</si>
  <si>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</si>
  <si>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</si>
  <si>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</si>
  <si>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</si>
  <si>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</si>
  <si>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</si>
  <si>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</si>
  <si>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</si>
  <si>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</si>
  <si>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</si>
  <si>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</si>
  <si>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</si>
  <si>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</si>
  <si>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</si>
  <si>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</si>
  <si>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</si>
  <si>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</si>
  <si>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</si>
  <si>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</si>
  <si>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</si>
  <si>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</si>
  <si>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</si>
  <si>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</si>
  <si>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</si>
  <si>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</si>
  <si>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</si>
  <si>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</si>
  <si>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</si>
  <si>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</si>
  <si>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</si>
  <si>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</si>
  <si>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</si>
  <si>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</si>
  <si>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</si>
  <si>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</si>
  <si>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</si>
  <si>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</si>
  <si>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</si>
  <si>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</si>
  <si>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</si>
  <si>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</si>
  <si>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</si>
  <si>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</si>
  <si>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</si>
  <si>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</si>
  <si>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</si>
  <si>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</si>
  <si>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</si>
  <si>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</si>
  <si>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</si>
  <si>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</si>
  <si>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</si>
  <si>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</si>
  <si>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</si>
  <si>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</si>
  <si>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</si>
  <si>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</si>
  <si>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</si>
  <si>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</si>
  <si>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</si>
  <si>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</si>
  <si>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</si>
  <si>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</si>
  <si>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</si>
  <si>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</si>
  <si>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</si>
  <si>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</si>
  <si>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</si>
  <si>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</si>
  <si>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</si>
  <si>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</si>
  <si>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</si>
  <si>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</si>
  <si>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</si>
  <si>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</si>
  <si>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</si>
  <si>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</si>
  <si>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</si>
  <si>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</si>
  <si>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</si>
  <si>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</si>
  <si>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</si>
  <si>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</si>
  <si>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</si>
  <si>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</si>
  <si>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</si>
  <si>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</si>
  <si>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</si>
  <si>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</si>
  <si>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</si>
  <si>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</si>
  <si>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</si>
  <si>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</si>
  <si>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</si>
  <si>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</si>
  <si>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</si>
  <si>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</si>
  <si>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</si>
  <si>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</si>
  <si>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</si>
  <si>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</si>
  <si>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</si>
  <si>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</si>
  <si>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</si>
  <si>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</si>
  <si>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</si>
  <si>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</si>
  <si>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</si>
  <si>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</si>
  <si>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</si>
  <si>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</si>
  <si>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</si>
  <si>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</si>
  <si>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</si>
  <si>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</si>
  <si>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</si>
  <si>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</si>
  <si>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</si>
  <si>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</si>
  <si>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</si>
  <si>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</si>
  <si>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</si>
  <si>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</si>
  <si>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</si>
  <si>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</si>
  <si>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</si>
  <si>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</si>
  <si>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</si>
  <si>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</si>
  <si>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</si>
  <si>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</si>
  <si>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</si>
  <si>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</si>
  <si>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</si>
  <si>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</si>
  <si>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</si>
  <si>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</si>
  <si>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</si>
  <si>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</si>
  <si>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</si>
  <si>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</si>
  <si>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</si>
  <si>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</si>
  <si>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</si>
  <si>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</si>
  <si>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</si>
  <si>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</si>
  <si>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</si>
  <si>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</si>
  <si>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</si>
  <si>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</si>
  <si>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</si>
  <si>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</si>
  <si>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</si>
  <si>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</si>
  <si>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</si>
  <si>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</si>
  <si>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</si>
  <si>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</si>
  <si>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</si>
  <si>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</si>
  <si>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</si>
  <si>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</si>
  <si>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</si>
  <si>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</si>
  <si>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</si>
  <si>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</si>
  <si>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</si>
  <si>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</si>
  <si>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</si>
  <si>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</si>
  <si>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</si>
  <si>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</si>
  <si>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</si>
  <si>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</si>
  <si>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</si>
  <si>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</si>
  <si>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</si>
  <si>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</si>
  <si>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</si>
  <si>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</si>
  <si>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</si>
  <si>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</si>
  <si>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</si>
  <si>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</si>
  <si>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</si>
  <si>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</si>
  <si>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</si>
  <si>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</si>
  <si>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</si>
  <si>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</si>
  <si>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</si>
  <si>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</si>
  <si>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</si>
  <si>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</si>
  <si>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</si>
  <si>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</si>
  <si>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</si>
  <si>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</si>
  <si>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</si>
  <si>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</si>
  <si>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</si>
  <si>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</si>
  <si>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</si>
  <si>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</si>
  <si>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</si>
  <si>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</si>
  <si>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</si>
  <si>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</si>
  <si>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</si>
  <si>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</si>
  <si>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</si>
  <si>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</si>
  <si>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</si>
  <si>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</si>
  <si>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</si>
  <si>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</si>
  <si>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</si>
  <si>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</si>
  <si>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</si>
  <si>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</si>
  <si>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</si>
  <si>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</si>
  <si>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</si>
  <si>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</si>
  <si>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</si>
  <si>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</si>
  <si>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</si>
  <si>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</si>
  <si>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</si>
  <si>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</si>
  <si>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</si>
  <si>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</si>
  <si>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</si>
  <si>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</si>
  <si>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</si>
  <si>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</si>
  <si>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</si>
  <si>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</si>
  <si>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</si>
  <si>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</si>
  <si>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</si>
  <si>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</si>
  <si>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</si>
  <si>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</si>
  <si>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</si>
  <si>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</si>
  <si>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</si>
  <si>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</si>
  <si>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</si>
  <si>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</si>
  <si>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</si>
  <si>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</si>
  <si>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</si>
  <si>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</si>
  <si>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</si>
  <si>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</si>
  <si>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</si>
  <si>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</si>
  <si>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</si>
  <si>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</si>
  <si>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</si>
  <si>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</si>
  <si>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</si>
  <si>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</si>
  <si>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</si>
  <si>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</si>
  <si>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</si>
  <si>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</si>
  <si>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</si>
  <si>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</si>
  <si>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</si>
  <si>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</si>
  <si>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</si>
  <si>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</si>
  <si>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</si>
  <si>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</si>
  <si>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</si>
  <si>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</si>
  <si>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</si>
  <si>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</si>
  <si>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</si>
  <si>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</si>
  <si>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</si>
  <si>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</si>
  <si>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</si>
  <si>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</si>
  <si>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</si>
  <si>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</si>
  <si>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</si>
  <si>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</si>
  <si>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</si>
  <si>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</si>
  <si>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</si>
  <si>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</si>
  <si>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</si>
  <si>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</si>
  <si>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</si>
  <si>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</si>
  <si>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</si>
  <si>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</si>
  <si>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</si>
  <si>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</si>
  <si>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</si>
  <si>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</si>
  <si>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</si>
  <si>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</si>
  <si>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</si>
  <si>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</si>
  <si>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</si>
  <si>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</si>
  <si>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</si>
  <si>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</si>
  <si>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</si>
  <si>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</si>
  <si>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</si>
  <si>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</si>
  <si>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</si>
  <si>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</si>
  <si>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</si>
  <si>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</si>
  <si>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</si>
  <si>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</si>
  <si>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</si>
  <si>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</si>
  <si>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</si>
  <si>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</si>
  <si>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</si>
  <si>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</si>
  <si>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</si>
  <si>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</si>
  <si>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</si>
  <si>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</si>
  <si>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</si>
  <si>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</si>
  <si>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</si>
  <si>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</si>
  <si>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</si>
  <si>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</si>
  <si>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</si>
  <si>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</si>
  <si>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</si>
  <si>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</si>
  <si>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</si>
  <si>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</si>
  <si>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</si>
  <si>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</si>
  <si>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</si>
  <si>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</si>
  <si>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</si>
  <si>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</si>
  <si>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</si>
  <si>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</si>
  <si>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</si>
  <si>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</si>
  <si>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</si>
  <si>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</si>
  <si>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</si>
  <si>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</si>
  <si>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</si>
  <si>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</si>
  <si>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</si>
  <si>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</si>
  <si>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</si>
  <si>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</si>
  <si>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</si>
  <si>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</si>
  <si>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</si>
  <si>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</si>
  <si>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</si>
  <si>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</si>
  <si>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</si>
  <si>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</si>
  <si>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</si>
  <si>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</si>
  <si>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</si>
  <si>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</si>
  <si>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</si>
  <si>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</si>
  <si>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</si>
  <si>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</si>
  <si>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</si>
  <si>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</si>
  <si>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</si>
  <si>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</si>
  <si>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</si>
  <si>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</si>
  <si>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</si>
  <si>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</si>
  <si>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</si>
  <si>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</si>
  <si>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</si>
  <si>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</si>
  <si>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</si>
  <si>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</si>
  <si>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</si>
  <si>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</si>
  <si>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</si>
  <si>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</si>
  <si>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</si>
  <si>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</si>
  <si>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</si>
  <si>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</si>
  <si>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</si>
  <si>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</si>
  <si>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</si>
  <si>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</si>
  <si>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</si>
  <si>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</si>
  <si>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</si>
  <si>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</si>
  <si>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</si>
  <si>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</si>
  <si>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</si>
  <si>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</si>
  <si>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</si>
  <si>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</si>
  <si>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</si>
  <si>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</si>
  <si>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</si>
  <si>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</si>
  <si>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</si>
  <si>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</si>
  <si>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</si>
  <si>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</si>
  <si>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</si>
  <si>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</si>
  <si>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</si>
  <si>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</si>
  <si>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</si>
  <si>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</si>
  <si>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</si>
  <si>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</si>
  <si>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</si>
  <si>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</si>
  <si>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</si>
  <si>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</si>
  <si>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</si>
  <si>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</si>
  <si>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</si>
  <si>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</si>
  <si>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</si>
  <si>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</si>
  <si>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</si>
  <si>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</si>
  <si>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</si>
  <si>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</si>
  <si>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</si>
  <si>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</si>
  <si>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</si>
  <si>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</si>
  <si>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</si>
  <si>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</si>
  <si>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</si>
  <si>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</si>
  <si>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</si>
  <si>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</si>
  <si>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</si>
  <si>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</si>
  <si>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</si>
  <si>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</si>
  <si>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</si>
  <si>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</si>
  <si>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</si>
  <si>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</si>
  <si>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</si>
  <si>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</si>
  <si>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</si>
  <si>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</si>
  <si>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</si>
  <si>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</si>
  <si>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</si>
  <si>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</si>
  <si>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</si>
  <si>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</si>
  <si>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</si>
  <si>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</si>
  <si>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</si>
  <si>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</si>
  <si>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</si>
  <si>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</si>
  <si>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</si>
  <si>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</si>
  <si>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</si>
  <si>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</si>
  <si>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</si>
  <si>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</si>
  <si>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</si>
  <si>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</si>
  <si>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</si>
  <si>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</si>
  <si>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</si>
  <si>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</si>
  <si>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</si>
  <si>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</si>
  <si>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</si>
  <si>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</si>
  <si>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</si>
  <si>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</si>
  <si>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</si>
  <si>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</si>
  <si>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</si>
  <si>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</si>
  <si>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</si>
  <si>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</si>
  <si>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</si>
  <si>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</si>
  <si>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</si>
  <si>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</si>
  <si>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</si>
  <si>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</si>
  <si>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</si>
  <si>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</si>
  <si>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</si>
  <si>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</si>
  <si>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</si>
  <si>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</si>
  <si>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</si>
  <si>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</si>
  <si>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</si>
  <si>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</si>
  <si>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</si>
  <si>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</si>
  <si>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</si>
  <si>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</si>
  <si>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</si>
  <si>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</si>
  <si>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</si>
  <si>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</si>
  <si>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</si>
  <si>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</si>
  <si>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</si>
  <si>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</si>
  <si>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</si>
  <si>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</si>
  <si>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</si>
  <si>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</si>
  <si>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</si>
  <si>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</si>
  <si>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</si>
  <si>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</si>
  <si>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</si>
  <si>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</si>
  <si>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</si>
  <si>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</si>
  <si>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</si>
  <si>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</si>
  <si>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</si>
  <si>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</si>
  <si>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</si>
  <si>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</si>
  <si>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</si>
  <si>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</si>
  <si>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</si>
  <si>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</si>
  <si>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</si>
  <si>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</si>
  <si>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</si>
  <si>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</si>
  <si>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</si>
  <si>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</si>
  <si>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</si>
  <si>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</si>
  <si>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</si>
  <si>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</si>
  <si>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</si>
  <si>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</si>
  <si>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</si>
  <si>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</si>
  <si>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</si>
  <si>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</si>
  <si>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</si>
  <si>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</si>
  <si>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</si>
  <si>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</si>
  <si>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</si>
  <si>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</si>
  <si>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</si>
  <si>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</si>
  <si>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</si>
  <si>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</si>
  <si>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</si>
  <si>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</si>
  <si>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</si>
  <si>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</si>
  <si>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</si>
  <si>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</si>
  <si>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</si>
  <si>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</si>
  <si>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</si>
  <si>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</si>
  <si>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</si>
  <si>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</si>
  <si>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</si>
  <si>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</si>
  <si>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</si>
  <si>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</si>
  <si>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</si>
  <si>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</si>
  <si>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</si>
  <si>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</si>
  <si>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</si>
  <si>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</si>
  <si>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</si>
  <si>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</si>
  <si>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</si>
  <si>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</si>
  <si>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</si>
  <si>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</si>
  <si>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</si>
  <si>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</si>
  <si>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</si>
  <si>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</si>
  <si>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</si>
  <si>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</si>
  <si>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</si>
  <si>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</si>
  <si>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</si>
  <si>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</si>
  <si>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</si>
  <si>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</si>
  <si>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</si>
  <si>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</si>
  <si>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</si>
  <si>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</si>
  <si>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</si>
  <si>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</si>
  <si>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</si>
  <si>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</si>
  <si>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</si>
  <si>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</si>
  <si>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</si>
  <si>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</si>
  <si>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</si>
  <si>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</si>
  <si>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</si>
  <si>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</si>
  <si>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</si>
  <si>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</si>
  <si>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</si>
  <si>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</si>
  <si>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</si>
  <si>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</si>
  <si>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</si>
  <si>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</si>
  <si>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</si>
  <si>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</si>
  <si>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</si>
  <si>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</si>
  <si>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</si>
  <si>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</si>
  <si>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</si>
  <si>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</si>
  <si>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</si>
  <si>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</si>
  <si>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</si>
  <si>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</si>
  <si>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</si>
  <si>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</si>
  <si>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</si>
  <si>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</si>
  <si>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</si>
  <si>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</si>
  <si>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</si>
  <si>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</si>
  <si>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</si>
  <si>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</si>
  <si>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</si>
  <si>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</si>
  <si>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</si>
  <si>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</si>
  <si>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</si>
  <si>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</si>
  <si>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</si>
  <si>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</si>
  <si>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</si>
  <si>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</si>
  <si>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</si>
  <si>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</si>
  <si>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</si>
  <si>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</si>
  <si>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</si>
  <si>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</si>
  <si>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</si>
  <si>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</si>
  <si>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</si>
  <si>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</si>
  <si>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</si>
  <si>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</si>
  <si>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</si>
  <si>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</si>
  <si>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</si>
  <si>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</si>
  <si>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</si>
  <si>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</si>
  <si>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</si>
  <si>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</si>
  <si>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</si>
  <si>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</si>
  <si>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</si>
  <si>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</si>
  <si>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</si>
  <si>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</si>
  <si>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</si>
  <si>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</si>
  <si>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</si>
  <si>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</si>
  <si>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</si>
  <si>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</si>
  <si>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</si>
  <si>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</si>
  <si>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</si>
  <si>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</si>
  <si>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</si>
  <si>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</si>
  <si>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</si>
  <si>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</si>
  <si>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</si>
  <si>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</si>
  <si>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</si>
  <si>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</si>
  <si>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</si>
  <si>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</si>
  <si>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</si>
  <si>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</si>
  <si>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</si>
  <si>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</si>
  <si>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</si>
  <si>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</si>
  <si>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</si>
  <si>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</si>
  <si>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</si>
  <si>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</si>
  <si>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</si>
  <si>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</si>
  <si>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</si>
  <si>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</si>
  <si>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</si>
  <si>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</si>
  <si>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</si>
  <si>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</si>
  <si>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</si>
  <si>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</si>
  <si>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</si>
  <si>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</si>
  <si>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</si>
  <si>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</si>
  <si>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</si>
  <si>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</si>
  <si>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</si>
  <si>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</si>
  <si>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</si>
  <si>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</si>
  <si>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</si>
  <si>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</si>
  <si>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</si>
  <si>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</si>
  <si>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</si>
  <si>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</si>
  <si>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</si>
  <si>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</si>
  <si>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</si>
  <si>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</si>
  <si>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</si>
  <si>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</si>
  <si>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</si>
  <si>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</si>
  <si>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</si>
  <si>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</si>
  <si>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</si>
  <si>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</si>
  <si>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</si>
  <si>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</si>
  <si>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</si>
  <si>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</si>
  <si>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</si>
  <si>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</si>
  <si>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</si>
  <si>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</si>
  <si>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</si>
  <si>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</si>
  <si>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</si>
  <si>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</si>
  <si>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</si>
  <si>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</si>
  <si>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</si>
  <si>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</si>
  <si>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</si>
  <si>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</si>
  <si>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</si>
  <si>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</si>
  <si>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</si>
  <si>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</si>
  <si>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</si>
  <si>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</si>
  <si>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</si>
  <si>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</si>
  <si>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</si>
  <si>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</si>
  <si>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</si>
  <si>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</si>
  <si>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</si>
  <si>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</si>
  <si>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</si>
  <si>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</si>
  <si>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</si>
  <si>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</si>
  <si>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</si>
  <si>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</si>
  <si>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</si>
  <si>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</si>
  <si>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</si>
  <si>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</si>
  <si>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</si>
  <si>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</si>
  <si>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</si>
  <si>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</si>
  <si>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</si>
  <si>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</si>
  <si>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</si>
  <si>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</si>
  <si>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</si>
  <si>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</si>
  <si>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</si>
  <si>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</si>
  <si>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</si>
  <si>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</si>
  <si>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</si>
  <si>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</si>
  <si>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</si>
  <si>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</si>
  <si>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</si>
  <si>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</si>
  <si>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</si>
  <si>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</si>
  <si>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</si>
  <si>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</si>
  <si>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</si>
  <si>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</si>
  <si>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</si>
  <si>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</si>
  <si>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</si>
  <si>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</si>
  <si>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</si>
  <si>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</si>
  <si>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</si>
  <si>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</si>
  <si>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</si>
  <si>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</si>
  <si>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</si>
  <si>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</si>
  <si>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</si>
  <si>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</si>
  <si>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</si>
  <si>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</si>
  <si>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</si>
  <si>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</si>
  <si>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</si>
  <si>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</si>
  <si>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</si>
  <si>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</si>
  <si>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</si>
  <si>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</si>
  <si>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</si>
  <si>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</si>
  <si>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</si>
  <si>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</si>
  <si>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</si>
  <si>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</si>
  <si>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</si>
  <si>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</si>
  <si>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</si>
  <si>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</si>
  <si>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</si>
  <si>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</si>
  <si>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</si>
  <si>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</si>
  <si>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</si>
  <si>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</si>
  <si>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</si>
  <si>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</si>
  <si>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</si>
  <si>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</si>
  <si>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</si>
  <si>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</si>
  <si>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</si>
  <si>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</si>
  <si>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</si>
  <si>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</si>
  <si>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</si>
  <si>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</si>
  <si>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</si>
  <si>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</si>
  <si>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</si>
  <si>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</si>
  <si>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</si>
  <si>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</si>
  <si>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</si>
  <si>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</si>
  <si>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</si>
  <si>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</si>
  <si>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</si>
  <si>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</si>
  <si>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</si>
  <si>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</si>
  <si>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</si>
  <si>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</si>
  <si>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</si>
  <si>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</si>
  <si>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</si>
  <si>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</si>
  <si>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</si>
  <si>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</si>
  <si>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</si>
  <si>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</si>
  <si>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</si>
  <si>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</si>
  <si>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</si>
  <si>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</si>
  <si>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</si>
  <si>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</si>
  <si>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</si>
  <si>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</si>
  <si>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</si>
  <si>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</si>
  <si>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</si>
  <si>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</si>
  <si>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</si>
  <si>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</si>
  <si>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</si>
  <si>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</si>
  <si>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</si>
  <si>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</si>
  <si>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</si>
  <si>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</si>
  <si>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</si>
  <si>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</si>
  <si>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</si>
  <si>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</si>
  <si>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</si>
  <si>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</si>
  <si>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</si>
  <si>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</si>
  <si>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</si>
  <si>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</si>
  <si>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</si>
  <si>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</si>
  <si>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</si>
  <si>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</si>
  <si>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</si>
  <si>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</si>
  <si>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</si>
  <si>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</si>
  <si>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</si>
  <si>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</si>
  <si>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</si>
  <si>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</si>
  <si>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</si>
  <si>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</si>
  <si>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</si>
  <si>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</si>
  <si>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</si>
  <si>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</si>
  <si>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</si>
  <si>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</si>
  <si>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</si>
  <si>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</si>
  <si>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</si>
  <si>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</si>
  <si>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</si>
  <si>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</si>
  <si>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</si>
  <si>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</si>
  <si>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</si>
  <si>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</si>
  <si>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</si>
  <si>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</si>
  <si>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</si>
  <si>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</si>
  <si>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</si>
  <si>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</si>
  <si>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</si>
  <si>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</si>
  <si>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</si>
  <si>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</si>
  <si>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</si>
  <si>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</si>
  <si>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</si>
  <si>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</si>
  <si>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</si>
  <si>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</si>
  <si>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</si>
  <si>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</si>
  <si>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</si>
  <si>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</si>
  <si>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</si>
  <si>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</si>
  <si>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</si>
  <si>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</si>
  <si>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</si>
  <si>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</si>
  <si>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</si>
  <si>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</si>
  <si>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</si>
  <si>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</si>
  <si>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</si>
  <si>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</si>
  <si>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</si>
  <si>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</si>
  <si>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</si>
  <si>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</si>
  <si>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</si>
  <si>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</si>
  <si>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</si>
  <si>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</si>
  <si>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</si>
  <si>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</si>
  <si>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</si>
  <si>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</si>
  <si>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</si>
  <si>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</si>
  <si>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</si>
  <si>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</si>
  <si>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</si>
  <si>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</si>
  <si>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</si>
  <si>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</si>
  <si>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</si>
  <si>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</si>
  <si>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</si>
  <si>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</si>
  <si>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</si>
  <si>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</si>
  <si>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</si>
  <si>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</si>
  <si>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</si>
  <si>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</si>
  <si>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</si>
  <si>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</si>
  <si>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</si>
  <si>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</si>
  <si>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</si>
  <si>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</si>
  <si>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</si>
  <si>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</si>
  <si>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</si>
  <si>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</si>
  <si>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</si>
  <si>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</si>
  <si>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</si>
  <si>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</si>
  <si>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</si>
  <si>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</si>
  <si>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</si>
  <si>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</si>
  <si>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</si>
  <si>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</si>
  <si>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</si>
  <si>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</si>
  <si>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</si>
  <si>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</si>
  <si>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</si>
  <si>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</si>
  <si>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</si>
  <si>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</si>
  <si>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</si>
  <si>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</si>
  <si>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</si>
  <si>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</si>
  <si>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</si>
  <si>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</si>
  <si>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</si>
  <si>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</si>
  <si>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</si>
  <si>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</si>
  <si>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</si>
  <si>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</si>
  <si>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</si>
  <si>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</si>
  <si>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</si>
  <si>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</si>
  <si>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</si>
  <si>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</si>
  <si>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</si>
  <si>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</si>
  <si>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</si>
  <si>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</si>
  <si>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</si>
  <si>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</si>
  <si>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</si>
  <si>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</si>
  <si>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</si>
  <si>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</si>
  <si>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</si>
  <si>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</si>
  <si>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</si>
  <si>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</si>
  <si>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</si>
  <si>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</si>
  <si>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</si>
  <si>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</si>
  <si>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</si>
  <si>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</si>
  <si>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</si>
  <si>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</si>
  <si>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</si>
  <si>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</si>
  <si>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</si>
  <si>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</si>
  <si>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</si>
  <si>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</si>
  <si>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</si>
  <si>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</si>
  <si>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</si>
  <si>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</si>
  <si>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</si>
  <si>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</si>
  <si>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</si>
  <si>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</si>
  <si>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</si>
  <si>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</si>
  <si>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</si>
  <si>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</si>
  <si>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</si>
  <si>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</si>
  <si>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</si>
  <si>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</si>
  <si>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</si>
  <si>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</si>
  <si>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</si>
  <si>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</si>
  <si>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</si>
  <si>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</si>
  <si>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</si>
  <si>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</si>
  <si>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</si>
  <si>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</si>
  <si>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</si>
  <si>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</si>
  <si>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</si>
  <si>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</si>
  <si>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</si>
  <si>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</si>
  <si>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</si>
  <si>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</si>
  <si>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</si>
  <si>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</si>
  <si>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</si>
  <si>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</si>
  <si>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</si>
  <si>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</si>
  <si>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</si>
  <si>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</si>
  <si>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</si>
  <si>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</si>
  <si>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</si>
  <si>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</si>
  <si>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</si>
  <si>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</si>
  <si>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</si>
  <si>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</si>
  <si>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</si>
  <si>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</si>
  <si>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</si>
  <si>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</si>
  <si>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</si>
  <si>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</si>
  <si>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</si>
  <si>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</si>
  <si>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</si>
  <si>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</si>
  <si>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</si>
  <si>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</si>
  <si>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</si>
  <si>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</si>
  <si>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</si>
  <si>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</si>
  <si>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</si>
  <si>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</si>
  <si>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</si>
  <si>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</si>
  <si>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</si>
  <si>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</si>
  <si>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</si>
  <si>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</si>
  <si>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</si>
  <si>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</si>
  <si>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</si>
  <si>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</si>
  <si>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</si>
  <si>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</si>
  <si>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</si>
  <si>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</si>
  <si>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</si>
  <si>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</si>
  <si>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</si>
  <si>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</si>
  <si>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</si>
  <si>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</si>
  <si>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</si>
  <si>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</si>
  <si>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</si>
  <si>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</si>
  <si>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</si>
  <si>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</si>
  <si>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</si>
  <si>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</si>
  <si>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</si>
  <si>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</si>
  <si>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</si>
  <si>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</si>
  <si>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</si>
  <si>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</si>
  <si>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</si>
  <si>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</si>
  <si>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</si>
  <si>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</si>
  <si>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</si>
  <si>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</si>
  <si>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</si>
  <si>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</si>
  <si>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</si>
  <si>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</si>
  <si>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</si>
  <si>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</si>
  <si>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</si>
  <si>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</si>
  <si>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</si>
  <si>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</si>
  <si>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</si>
  <si>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</si>
  <si>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</si>
  <si>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</si>
  <si>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</si>
  <si>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</si>
  <si>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</si>
  <si>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</si>
  <si>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</si>
  <si>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</si>
  <si>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</si>
  <si>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</si>
  <si>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</si>
  <si>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</si>
  <si>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</si>
  <si>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</si>
  <si>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</si>
  <si>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</si>
  <si>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</si>
  <si>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</si>
  <si>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</si>
  <si>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</si>
  <si>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</si>
  <si>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</si>
  <si>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</si>
  <si>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</si>
  <si>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</si>
  <si>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</si>
  <si>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</si>
  <si>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</si>
  <si>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</si>
  <si>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</si>
  <si>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</si>
  <si>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</si>
  <si>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</si>
  <si>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</si>
  <si>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</si>
  <si>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</si>
  <si>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</si>
  <si>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</si>
  <si>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</si>
  <si>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</si>
  <si>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</si>
  <si>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</si>
  <si>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</si>
  <si>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</si>
  <si>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</si>
  <si>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</si>
  <si>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</si>
  <si>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</si>
  <si>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</si>
  <si>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</si>
  <si>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</si>
  <si>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</si>
  <si>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</si>
  <si>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</si>
  <si>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</si>
  <si>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</si>
  <si>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</si>
  <si>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</si>
  <si>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</si>
  <si>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</si>
  <si>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</si>
  <si>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</si>
  <si>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</si>
  <si>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</si>
  <si>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</si>
  <si>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</si>
  <si>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</si>
  <si>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</si>
  <si>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</si>
  <si>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</si>
  <si>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</si>
  <si>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</si>
  <si>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</si>
  <si>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</si>
  <si>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</si>
  <si>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</si>
  <si>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</si>
  <si>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</si>
  <si>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</si>
  <si>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</si>
  <si>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</si>
  <si>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</si>
  <si>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</si>
  <si>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</si>
  <si>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</si>
  <si>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</si>
  <si>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</si>
  <si>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</si>
  <si>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</si>
  <si>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</si>
  <si>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</si>
  <si>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</si>
  <si>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</si>
  <si>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</si>
  <si>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</si>
  <si>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</si>
  <si>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</si>
  <si>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</si>
  <si>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</si>
  <si>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</si>
  <si>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</si>
  <si>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</si>
  <si>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</si>
  <si>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</si>
  <si>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</si>
  <si>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</si>
  <si>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</si>
  <si>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</si>
  <si>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</si>
  <si>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</si>
  <si>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</si>
  <si>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</si>
  <si>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</si>
  <si>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</si>
  <si>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</si>
  <si>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</si>
  <si>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</si>
  <si>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</si>
  <si>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</si>
  <si>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</si>
  <si>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</si>
  <si>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</si>
  <si>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</si>
  <si>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</si>
  <si>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</si>
  <si>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</si>
  <si>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</si>
  <si>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</si>
  <si>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</si>
  <si>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</si>
  <si>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</si>
  <si>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</si>
  <si>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</si>
  <si>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</si>
  <si>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</si>
  <si>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</si>
  <si>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</si>
  <si>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</si>
  <si>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</si>
  <si>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</si>
  <si>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</si>
  <si>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</si>
  <si>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</si>
  <si>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</si>
  <si>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</si>
  <si>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</si>
  <si>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</si>
  <si>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</si>
  <si>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</si>
  <si>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</si>
  <si>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</si>
  <si>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</si>
  <si>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</si>
  <si>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</si>
  <si>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</si>
  <si>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</si>
  <si>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</si>
  <si>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</si>
  <si>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</si>
  <si>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</si>
  <si>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</si>
  <si>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</si>
  <si>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</si>
  <si>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</si>
  <si>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</si>
  <si>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</si>
  <si>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</si>
  <si>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</si>
  <si>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</si>
  <si>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</si>
  <si>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</si>
  <si>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</si>
  <si>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</si>
  <si>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</si>
  <si>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</si>
  <si>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</si>
  <si>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</si>
  <si>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</si>
  <si>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</si>
  <si>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</si>
  <si>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</si>
  <si>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</si>
  <si>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</si>
  <si>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</si>
  <si>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</si>
  <si>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</si>
  <si>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</si>
  <si>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</si>
  <si>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</si>
  <si>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</si>
  <si>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</si>
  <si>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</si>
  <si>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</si>
  <si>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</si>
  <si>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</si>
  <si>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</si>
  <si>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</si>
  <si>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</si>
  <si>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</si>
  <si>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</si>
  <si>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</si>
  <si>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</si>
  <si>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</si>
  <si>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</si>
  <si>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</si>
  <si>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</si>
  <si>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</si>
  <si>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</si>
  <si>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</si>
  <si>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</si>
  <si>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</si>
  <si>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</si>
  <si>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</si>
  <si>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</si>
  <si>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</si>
  <si>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</si>
  <si>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</si>
  <si>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</si>
  <si>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</si>
  <si>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</si>
  <si>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</si>
  <si>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</si>
  <si>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</si>
  <si>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</si>
  <si>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</si>
  <si>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</si>
  <si>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</si>
  <si>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</si>
  <si>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</si>
  <si>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</si>
  <si>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</si>
  <si>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</si>
  <si>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</si>
  <si>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</si>
  <si>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</si>
  <si>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</si>
  <si>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</si>
  <si>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</si>
  <si>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</si>
  <si>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</si>
  <si>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</si>
  <si>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</si>
  <si>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</si>
  <si>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</si>
  <si>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</si>
  <si>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</si>
  <si>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</si>
  <si>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</si>
  <si>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</si>
  <si>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</si>
  <si>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</si>
  <si>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</si>
  <si>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</si>
  <si>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</si>
  <si>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</si>
  <si>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</si>
  <si>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</si>
  <si>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</si>
  <si>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</si>
  <si>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</si>
  <si>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</si>
  <si>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</si>
  <si>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</si>
  <si>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</si>
  <si>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</si>
  <si>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</si>
  <si>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</si>
  <si>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</si>
  <si>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</si>
  <si>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</si>
  <si>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</si>
  <si>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</si>
  <si>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</si>
  <si>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</si>
  <si>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</si>
  <si>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</si>
  <si>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</si>
  <si>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</si>
  <si>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</si>
  <si>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</si>
  <si>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</si>
  <si>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</si>
  <si>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</si>
  <si>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</si>
  <si>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</si>
  <si>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</si>
  <si>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</si>
  <si>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</si>
  <si>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</si>
  <si>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</si>
  <si>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</si>
  <si>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</si>
  <si>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</si>
  <si>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</si>
  <si>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</si>
  <si>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</si>
  <si>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</si>
  <si>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</si>
  <si>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</si>
  <si>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</si>
  <si>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</si>
  <si>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</si>
  <si>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</si>
  <si>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</si>
  <si>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</si>
  <si>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</si>
  <si>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</si>
  <si>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</si>
  <si>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</si>
  <si>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</si>
  <si>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</si>
  <si>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</si>
  <si>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</si>
  <si>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</si>
  <si>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</si>
  <si>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</si>
  <si>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</si>
  <si>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</si>
  <si>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</si>
  <si>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</si>
  <si>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</si>
  <si>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</si>
  <si>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</si>
  <si>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</si>
  <si>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</si>
  <si>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</si>
  <si>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</si>
  <si>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</si>
  <si>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</si>
  <si>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</si>
  <si>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</si>
  <si>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</si>
  <si>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</si>
  <si>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</si>
  <si>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</si>
  <si>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</si>
  <si>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</si>
  <si>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</si>
  <si>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</si>
  <si>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</si>
  <si>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</si>
  <si>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</si>
  <si>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</si>
  <si>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</si>
  <si>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</si>
  <si>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</si>
  <si>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</si>
  <si>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</si>
  <si>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</si>
  <si>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</si>
  <si>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</si>
  <si>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</si>
  <si>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</si>
  <si>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</si>
  <si>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</si>
  <si>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</si>
  <si>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</si>
  <si>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</si>
  <si>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</si>
  <si>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</si>
  <si>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</si>
  <si>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</si>
  <si>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</si>
  <si>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</si>
  <si>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</si>
  <si>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</si>
  <si>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</si>
  <si>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</si>
  <si>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</si>
  <si>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</si>
  <si>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</si>
  <si>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</si>
  <si>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</si>
  <si>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</si>
  <si>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</si>
  <si>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</si>
  <si>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</si>
  <si>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</si>
  <si>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</si>
  <si>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</si>
  <si>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</si>
  <si>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</si>
  <si>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</si>
  <si>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</si>
  <si>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</si>
  <si>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</si>
  <si>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</si>
  <si>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</si>
  <si>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</si>
  <si>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</si>
  <si>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</si>
  <si>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</si>
  <si>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</si>
  <si>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</si>
  <si>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</si>
  <si>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</si>
  <si>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</si>
  <si>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</si>
  <si>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</si>
  <si>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</si>
  <si>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</si>
  <si>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</si>
  <si>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</si>
  <si>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</si>
  <si>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</si>
  <si>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</si>
  <si>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</si>
  <si>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</si>
  <si>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</si>
  <si>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</si>
  <si>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</si>
  <si>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</si>
  <si>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</si>
  <si>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</si>
  <si>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</si>
  <si>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</si>
  <si>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</si>
  <si>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</si>
  <si>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</si>
  <si>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</si>
  <si>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</si>
  <si>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</si>
  <si>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</si>
  <si>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</si>
  <si>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</si>
  <si>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</si>
  <si>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</si>
  <si>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</si>
  <si>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</si>
  <si>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</si>
  <si>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</si>
  <si>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</si>
  <si>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</si>
  <si>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</si>
  <si>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</si>
  <si>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</si>
  <si>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</si>
  <si>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</si>
  <si>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</si>
  <si>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</si>
  <si>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</si>
  <si>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</si>
  <si>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</si>
  <si>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</si>
  <si>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</si>
  <si>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</si>
  <si>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</si>
  <si>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</si>
  <si>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</si>
  <si>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</si>
  <si>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</si>
  <si>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</si>
  <si>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</si>
  <si>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</si>
  <si>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</si>
  <si>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</si>
  <si>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</si>
  <si>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</si>
  <si>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</si>
  <si>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</si>
  <si>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</si>
  <si>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</si>
  <si>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</si>
  <si>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</si>
  <si>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</si>
  <si>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</si>
  <si>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</si>
  <si>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</si>
  <si>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</si>
  <si>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</si>
  <si>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</si>
  <si>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</si>
  <si>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</si>
  <si>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</si>
  <si>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</si>
  <si>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</si>
  <si>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</si>
  <si>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</si>
  <si>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</si>
  <si>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</si>
  <si>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</si>
  <si>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</si>
  <si>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</si>
  <si>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</si>
  <si>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</si>
  <si>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</si>
  <si>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</si>
  <si>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</si>
  <si>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</si>
  <si>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</si>
  <si>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</si>
  <si>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</si>
  <si>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</si>
  <si>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</si>
  <si>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</si>
  <si>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</si>
  <si>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</si>
  <si>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</si>
  <si>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</si>
  <si>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</si>
  <si>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</si>
  <si>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</si>
  <si>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</si>
  <si>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</si>
  <si>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</si>
  <si>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</si>
  <si>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</si>
  <si>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</si>
  <si>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</si>
  <si>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</si>
  <si>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</si>
  <si>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</si>
  <si>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</si>
  <si>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</si>
  <si>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</si>
  <si>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</si>
  <si>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</si>
  <si>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</si>
  <si>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</si>
  <si>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</si>
  <si>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</si>
  <si>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</si>
  <si>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</si>
  <si>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</si>
  <si>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</si>
  <si>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</si>
  <si>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</si>
  <si>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</si>
  <si>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</si>
  <si>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</si>
  <si>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</si>
  <si>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</si>
  <si>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</si>
  <si>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</si>
  <si>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</si>
  <si>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</si>
  <si>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</si>
  <si>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</si>
  <si>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</si>
  <si>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</si>
  <si>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</si>
  <si>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</si>
  <si>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</si>
  <si>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</si>
  <si>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</si>
  <si>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</si>
  <si>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</si>
  <si>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</si>
  <si>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</si>
  <si>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</si>
  <si>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</si>
  <si>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</si>
  <si>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</si>
  <si>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</si>
  <si>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</si>
  <si>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</si>
  <si>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</si>
  <si>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</si>
  <si>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</si>
  <si>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</si>
  <si>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</si>
  <si>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</si>
  <si>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</si>
  <si>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</si>
  <si>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</si>
  <si>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</si>
  <si>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</si>
  <si>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</si>
  <si>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</si>
  <si>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</si>
  <si>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</si>
  <si>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</si>
  <si>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</si>
  <si>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</si>
  <si>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</si>
  <si>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</si>
  <si>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</si>
  <si>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</si>
  <si>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</si>
  <si>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</si>
  <si>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</si>
  <si>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</si>
  <si>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</si>
  <si>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</si>
  <si>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</si>
  <si>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</si>
  <si>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</si>
  <si>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</si>
  <si>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</si>
  <si>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</si>
  <si>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</si>
  <si>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</si>
  <si>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</si>
  <si>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</si>
  <si>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</si>
  <si>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</si>
  <si>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</si>
  <si>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</si>
  <si>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</si>
  <si>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</si>
  <si>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</si>
  <si>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</si>
  <si>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</si>
  <si>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</si>
  <si>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</si>
  <si>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</si>
  <si>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</si>
  <si>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</si>
  <si>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</si>
  <si>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</si>
  <si>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</si>
  <si>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</si>
  <si>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</si>
  <si>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</si>
  <si>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</si>
  <si>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</si>
  <si>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</si>
  <si>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</si>
  <si>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</si>
  <si>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</si>
  <si>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</si>
  <si>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</si>
  <si>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</si>
  <si>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</si>
  <si>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</si>
  <si>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</si>
  <si>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</si>
  <si>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</si>
  <si>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</si>
  <si>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</si>
  <si>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</si>
  <si>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</si>
  <si>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</si>
  <si>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</si>
  <si>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</si>
  <si>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</si>
  <si>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</si>
  <si>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</si>
  <si>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</si>
  <si>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</si>
  <si>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</si>
  <si>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</si>
  <si>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</si>
  <si>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</si>
  <si>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</si>
  <si>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</si>
  <si>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</si>
  <si>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</si>
  <si>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</si>
  <si>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</si>
  <si>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</si>
  <si>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</si>
  <si>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</si>
  <si>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</si>
  <si>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</si>
  <si>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</si>
  <si>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</si>
  <si>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</si>
  <si>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</si>
  <si>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</si>
  <si>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</si>
  <si>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</si>
  <si>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</si>
  <si>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</si>
  <si>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</si>
  <si>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</si>
  <si>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</si>
  <si>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</si>
  <si>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</si>
  <si>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</si>
  <si>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</si>
  <si>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</si>
  <si>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</si>
  <si>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</si>
  <si>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</si>
  <si>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</si>
  <si>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</si>
  <si>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</si>
  <si>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</si>
  <si>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</si>
  <si>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</si>
  <si>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</si>
  <si>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</si>
  <si>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</si>
  <si>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</si>
  <si>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</si>
  <si>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</si>
  <si>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</si>
  <si>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</si>
  <si>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</si>
  <si>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</si>
  <si>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</si>
  <si>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</si>
  <si>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</si>
  <si>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</si>
  <si>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</si>
  <si>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</si>
  <si>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</si>
  <si>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</si>
  <si>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</si>
  <si>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</si>
  <si>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</si>
  <si>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</si>
  <si>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</si>
  <si>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</si>
  <si>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</si>
  <si>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</si>
  <si>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</si>
  <si>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</si>
  <si>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</si>
  <si>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</si>
  <si>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</si>
  <si>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</si>
  <si>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</si>
  <si>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</si>
  <si>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</si>
  <si>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</si>
  <si>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</si>
  <si>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</si>
  <si>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</si>
  <si>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</si>
  <si>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</si>
  <si>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</si>
  <si>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</si>
  <si>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</si>
  <si>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</si>
  <si>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</si>
  <si>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</si>
  <si>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</si>
  <si>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</si>
  <si>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</si>
  <si>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</si>
  <si>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</si>
  <si>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</si>
  <si>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</si>
  <si>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</si>
  <si>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</si>
  <si>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</si>
  <si>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</si>
  <si>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</si>
  <si>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</si>
  <si>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</si>
  <si>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</si>
  <si>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</si>
  <si>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</si>
  <si>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</si>
  <si>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</si>
  <si>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</si>
  <si>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</si>
  <si>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</si>
  <si>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</si>
  <si>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</si>
  <si>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</si>
  <si>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</si>
  <si>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</si>
  <si>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</si>
  <si>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</si>
  <si>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</si>
  <si>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</si>
  <si>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</si>
  <si>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</si>
  <si>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</si>
  <si>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</si>
  <si>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</si>
  <si>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</si>
  <si>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</si>
  <si>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</si>
  <si>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</si>
  <si>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</si>
  <si>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</si>
  <si>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</si>
  <si>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</si>
  <si>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</si>
  <si>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</si>
  <si>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</si>
  <si>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</si>
  <si>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</si>
  <si>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</si>
  <si>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</si>
  <si>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</si>
  <si>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</si>
  <si>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</si>
  <si>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</si>
  <si>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</si>
  <si>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</si>
  <si>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</si>
  <si>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</si>
  <si>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</si>
  <si>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</si>
  <si>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</si>
  <si>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</si>
  <si>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</si>
  <si>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</si>
  <si>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</si>
  <si>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</si>
  <si>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</si>
  <si>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</si>
  <si>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</si>
  <si>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</si>
  <si>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</si>
  <si>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</si>
  <si>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</si>
  <si>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</si>
  <si>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</si>
  <si>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</si>
  <si>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</si>
  <si>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</si>
  <si>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</si>
  <si>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</si>
  <si>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</si>
  <si>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</si>
  <si>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</si>
  <si>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</si>
  <si>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</si>
  <si>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</si>
  <si>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</si>
  <si>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</si>
  <si>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</si>
  <si>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</si>
  <si>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</si>
  <si>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</si>
  <si>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</si>
  <si>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</si>
  <si>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</si>
  <si>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</si>
  <si>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</si>
  <si>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</si>
  <si>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</si>
  <si>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</si>
  <si>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</si>
  <si>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</si>
  <si>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</si>
  <si>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</si>
  <si>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</si>
  <si>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</si>
  <si>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</si>
  <si>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</si>
  <si>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</si>
  <si>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</si>
  <si>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</si>
  <si>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</si>
  <si>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</si>
  <si>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</si>
  <si>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</si>
  <si>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</si>
  <si>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</si>
  <si>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</si>
  <si>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</si>
  <si>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</si>
  <si>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</si>
  <si>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</si>
  <si>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</si>
  <si>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</si>
  <si>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</si>
  <si>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</si>
  <si>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</si>
  <si>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</si>
  <si>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</si>
  <si>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</si>
  <si>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</si>
  <si>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</si>
  <si>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</si>
  <si>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</si>
  <si>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</si>
  <si>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</si>
  <si>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</si>
  <si>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</si>
  <si>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</si>
  <si>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</si>
  <si>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</si>
  <si>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</si>
  <si>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</si>
  <si>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</si>
  <si>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</si>
  <si>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</si>
  <si>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</si>
  <si>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</si>
  <si>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</si>
  <si>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</si>
  <si>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</si>
  <si>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</si>
  <si>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</si>
  <si>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</si>
  <si>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</si>
  <si>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</si>
  <si>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</si>
  <si>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</si>
  <si>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</si>
  <si>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</si>
  <si>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</si>
  <si>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</si>
  <si>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</si>
  <si>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</si>
  <si>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</si>
  <si>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</si>
  <si>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</si>
  <si>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</si>
  <si>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</si>
  <si>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</si>
  <si>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</si>
  <si>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</si>
  <si>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</si>
  <si>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</si>
  <si>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</si>
  <si>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</si>
  <si>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</si>
  <si>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</si>
  <si>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</si>
  <si>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</si>
  <si>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</si>
  <si>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</si>
  <si>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</si>
  <si>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</si>
  <si>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</si>
  <si>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</si>
  <si>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</si>
  <si>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</si>
  <si>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</si>
  <si>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</si>
  <si>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</si>
  <si>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</si>
  <si>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</si>
  <si>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</si>
  <si>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</si>
  <si>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</si>
  <si>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</si>
  <si>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</si>
  <si>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</si>
  <si>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</si>
  <si>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</si>
  <si>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</si>
  <si>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</si>
  <si>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</si>
  <si>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</si>
  <si>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</si>
  <si>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</si>
  <si>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</si>
  <si>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</si>
  <si>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</si>
  <si>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</si>
  <si>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</si>
  <si>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</si>
  <si>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</si>
  <si>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</si>
  <si>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</si>
  <si>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</si>
  <si>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</si>
  <si>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</si>
  <si>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</si>
  <si>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</si>
  <si>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</si>
  <si>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</si>
  <si>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</si>
  <si>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</si>
  <si>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</si>
  <si>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</si>
  <si>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</si>
  <si>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</si>
  <si>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</si>
  <si>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</si>
  <si>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</si>
  <si>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</si>
  <si>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</si>
  <si>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</si>
  <si>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</si>
  <si>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</si>
  <si>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</si>
  <si>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</si>
  <si>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</si>
  <si>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</si>
  <si>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</si>
  <si>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</si>
  <si>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</si>
  <si>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</si>
  <si>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</si>
  <si>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</si>
  <si>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</si>
  <si>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</si>
  <si>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</si>
  <si>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</si>
  <si>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</si>
  <si>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</si>
  <si>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</si>
  <si>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</si>
  <si>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</si>
  <si>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</si>
  <si>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</si>
  <si>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</si>
  <si>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</si>
  <si>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</si>
  <si>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</si>
  <si>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</si>
  <si>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</si>
  <si>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</si>
  <si>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</si>
  <si>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</si>
  <si>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</si>
  <si>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</si>
  <si>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</si>
  <si>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</si>
  <si>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</si>
  <si>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</si>
  <si>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</si>
  <si>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</si>
  <si>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</si>
  <si>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</si>
  <si>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</si>
  <si>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</si>
  <si>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</si>
  <si>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</si>
  <si>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</si>
  <si>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</si>
  <si>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</si>
  <si>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</si>
  <si>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</si>
  <si>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</si>
  <si>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</si>
  <si>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</si>
  <si>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</si>
  <si>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</si>
  <si>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</si>
  <si>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</si>
  <si>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</si>
  <si>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</si>
  <si>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</si>
  <si>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</si>
  <si>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</si>
  <si>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</si>
  <si>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</si>
  <si>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</si>
  <si>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</si>
  <si>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</si>
  <si>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</si>
  <si>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</si>
  <si>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</si>
  <si>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</si>
  <si>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</si>
  <si>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</si>
  <si>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</si>
  <si>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</si>
  <si>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</si>
  <si>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</si>
  <si>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</si>
  <si>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</si>
  <si>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</si>
  <si>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</si>
  <si>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</si>
  <si>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</si>
  <si>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</si>
  <si>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</si>
  <si>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</si>
  <si>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</si>
  <si>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</si>
  <si>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</si>
  <si>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</si>
  <si>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</si>
  <si>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</si>
  <si>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</si>
  <si>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</si>
  <si>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</si>
  <si>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</si>
  <si>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</si>
  <si>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</si>
  <si>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</si>
  <si>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</si>
  <si>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</si>
  <si>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</si>
  <si>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</si>
  <si>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</si>
  <si>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</si>
  <si>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</si>
  <si>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</si>
  <si>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</si>
  <si>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</si>
  <si>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</si>
  <si>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</si>
  <si>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</si>
  <si>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</si>
  <si>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</si>
  <si>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</si>
  <si>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</si>
  <si>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</si>
  <si>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</si>
  <si>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</si>
  <si>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</si>
  <si>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</si>
  <si>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</si>
  <si>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</si>
  <si>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</si>
  <si>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</si>
  <si>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</si>
  <si>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</si>
  <si>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</si>
  <si>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</si>
  <si>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</si>
  <si>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</si>
  <si>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</si>
  <si>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</si>
  <si>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</si>
  <si>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</si>
  <si>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</si>
  <si>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</si>
  <si>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</si>
  <si>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</si>
  <si>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</si>
  <si>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</si>
  <si>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</si>
  <si>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</si>
  <si>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</si>
  <si>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</si>
  <si>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</si>
  <si>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</si>
  <si>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</si>
  <si>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</si>
  <si>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</si>
  <si>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</si>
  <si>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</si>
  <si>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</si>
  <si>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</si>
  <si>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</si>
  <si>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</si>
  <si>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</si>
  <si>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</si>
  <si>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</si>
  <si>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</si>
  <si>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</si>
  <si>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</si>
  <si>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</si>
  <si>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</si>
  <si>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</si>
  <si>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</si>
  <si>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</si>
  <si>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</si>
  <si>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</si>
  <si>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</si>
  <si>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</si>
  <si>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</si>
  <si>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</si>
  <si>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</si>
  <si>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</si>
  <si>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</si>
  <si>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</si>
  <si>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</si>
  <si>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</si>
  <si>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</si>
  <si>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</si>
  <si>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</si>
  <si>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</si>
  <si>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</si>
  <si>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</si>
  <si>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</si>
  <si>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</si>
  <si>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</si>
  <si>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</si>
  <si>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</si>
  <si>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</si>
  <si>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</si>
  <si>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</si>
  <si>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</si>
  <si>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</si>
  <si>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</si>
  <si>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</si>
  <si>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</si>
  <si>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</si>
  <si>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</si>
  <si>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</si>
  <si>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</si>
  <si>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</si>
  <si>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</si>
  <si>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</si>
  <si>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</si>
  <si>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</si>
  <si>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</si>
  <si>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</si>
  <si>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</si>
  <si>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</si>
  <si>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</si>
  <si>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</si>
  <si>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</si>
  <si>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</si>
  <si>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</si>
  <si>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</si>
  <si>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</si>
  <si>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</si>
  <si>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</si>
  <si>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</si>
  <si>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</si>
  <si>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</si>
  <si>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</si>
  <si>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</si>
  <si>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</si>
  <si>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</si>
  <si>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</si>
  <si>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</si>
  <si>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</si>
  <si>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</si>
  <si>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</si>
  <si>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</si>
  <si>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</si>
  <si>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</si>
  <si>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</si>
  <si>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</si>
  <si>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</si>
  <si>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</si>
  <si>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</si>
  <si>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</si>
  <si>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</si>
  <si>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</si>
  <si>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</si>
  <si>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</si>
  <si>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</si>
  <si>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</si>
  <si>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</si>
  <si>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</si>
  <si>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</si>
  <si>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</si>
  <si>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</si>
  <si>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</si>
  <si>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</si>
  <si>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</si>
  <si>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</si>
  <si>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</si>
  <si>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</si>
  <si>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</si>
  <si>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</si>
  <si>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</si>
  <si>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</si>
  <si>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</si>
  <si>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</si>
  <si>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</si>
  <si>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</si>
  <si>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</si>
  <si>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</si>
  <si>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</si>
  <si>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</si>
  <si>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</si>
  <si>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</si>
  <si>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</si>
  <si>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</si>
  <si>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</si>
  <si>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</si>
  <si>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</si>
  <si>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</si>
  <si>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</si>
  <si>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</si>
  <si>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</si>
  <si>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</si>
  <si>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</si>
  <si>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</si>
  <si>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</si>
  <si>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</si>
  <si>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</si>
  <si>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</si>
  <si>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</si>
  <si>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</si>
  <si>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</si>
  <si>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</si>
  <si>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</si>
  <si>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</si>
  <si>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</si>
  <si>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</si>
  <si>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</si>
  <si>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</si>
  <si>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</si>
  <si>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</si>
  <si>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</si>
  <si>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</si>
  <si>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</si>
  <si>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</si>
  <si>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</si>
  <si>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</si>
  <si>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</si>
  <si>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</si>
  <si>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</si>
  <si>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</si>
  <si>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</si>
  <si>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</si>
  <si>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</si>
  <si>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</si>
  <si>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</si>
  <si>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</si>
  <si>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</si>
  <si>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</si>
  <si>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</si>
  <si>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</si>
  <si>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</si>
  <si>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</si>
  <si>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</si>
  <si>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</si>
  <si>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</si>
  <si>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</si>
  <si>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</si>
  <si>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</si>
  <si>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</si>
  <si>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</si>
  <si>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</si>
  <si>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</si>
  <si>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</si>
  <si>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</si>
  <si>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</si>
  <si>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</si>
  <si>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</si>
  <si>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</si>
  <si>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</si>
  <si>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</si>
  <si>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</si>
  <si>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</si>
  <si>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</si>
  <si>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</si>
  <si>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</si>
  <si>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</si>
  <si>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</si>
  <si>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</si>
  <si>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</si>
  <si>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</si>
  <si>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</si>
  <si>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</si>
  <si>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</si>
  <si>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</si>
  <si>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</si>
  <si>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</si>
  <si>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</si>
  <si>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</si>
  <si>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</si>
  <si>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</si>
  <si>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</si>
  <si>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</si>
  <si>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</si>
  <si>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</si>
  <si>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</si>
  <si>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</si>
  <si>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</si>
  <si>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</si>
  <si>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</si>
  <si>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</si>
  <si>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</si>
  <si>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</si>
  <si>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</si>
  <si>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</si>
  <si>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</si>
  <si>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</si>
  <si>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</si>
  <si>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</si>
  <si>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</si>
  <si>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</si>
  <si>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</si>
  <si>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</si>
  <si>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</si>
  <si>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</si>
  <si>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</si>
  <si>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</si>
  <si>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</si>
  <si>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</si>
  <si>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</si>
  <si>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</si>
  <si>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</si>
  <si>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</si>
  <si>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</si>
  <si>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</si>
  <si>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</si>
  <si>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</si>
  <si>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</si>
  <si>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</si>
  <si>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</si>
  <si>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</si>
  <si>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</si>
  <si>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</si>
  <si>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</si>
  <si>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</si>
  <si>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</si>
  <si>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</si>
  <si>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</si>
  <si>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</si>
  <si>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</si>
  <si>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</si>
  <si>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</si>
  <si>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</si>
  <si>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</si>
  <si>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</si>
  <si>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</si>
  <si>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</si>
  <si>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</si>
  <si>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</si>
  <si>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</si>
  <si>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</si>
  <si>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</si>
  <si>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</si>
  <si>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</si>
  <si>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</si>
  <si>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</si>
  <si>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</si>
  <si>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</si>
  <si>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</si>
  <si>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</si>
  <si>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</si>
  <si>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</si>
  <si>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</si>
  <si>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</si>
  <si>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</si>
  <si>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</si>
  <si>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</si>
  <si>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</si>
  <si>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</si>
  <si>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</si>
  <si>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</si>
  <si>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</si>
  <si>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</si>
  <si>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</si>
  <si>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</si>
  <si>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</si>
  <si>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</si>
  <si>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</si>
  <si>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</si>
  <si>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</si>
  <si>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</si>
  <si>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</si>
  <si>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</si>
  <si>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</si>
  <si>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</si>
  <si>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</si>
  <si>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</si>
  <si>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</si>
  <si>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</si>
  <si>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</si>
  <si>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</si>
  <si>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</si>
  <si>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</si>
  <si>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</si>
  <si>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</si>
  <si>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</si>
  <si>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</si>
  <si>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</si>
  <si>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</si>
  <si>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</si>
  <si>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</si>
  <si>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</si>
  <si>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</si>
  <si>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</si>
  <si>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</si>
  <si>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</si>
  <si>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</si>
  <si>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</si>
  <si>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</si>
  <si>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</si>
  <si>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</si>
  <si>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</si>
  <si>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</si>
  <si>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</si>
  <si>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</si>
  <si>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</si>
  <si>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</si>
  <si>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</si>
  <si>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</si>
  <si>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</si>
  <si>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</si>
  <si>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</si>
  <si>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</si>
  <si>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</si>
  <si>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</si>
  <si>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</si>
  <si>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</si>
  <si>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</si>
  <si>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</si>
  <si>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</si>
  <si>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</si>
  <si>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</si>
  <si>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</si>
  <si>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</si>
  <si>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</si>
  <si>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</si>
  <si>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</si>
  <si>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</si>
  <si>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</si>
  <si>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</si>
  <si>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</si>
  <si>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</si>
  <si>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</si>
  <si>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</si>
  <si>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</si>
  <si>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</si>
  <si>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</si>
  <si>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</si>
  <si>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</si>
  <si>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</si>
  <si>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</si>
  <si>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</si>
  <si>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</si>
  <si>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</si>
  <si>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</si>
  <si>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</si>
  <si>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</si>
  <si>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</si>
  <si>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</si>
  <si>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</si>
  <si>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</si>
  <si>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</si>
  <si>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</si>
  <si>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</si>
  <si>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</si>
  <si>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</si>
  <si>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</si>
  <si>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</si>
  <si>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</si>
  <si>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</si>
  <si>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</si>
  <si>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</si>
  <si>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</si>
  <si>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</si>
  <si>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</si>
  <si>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</si>
  <si>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</si>
  <si>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</si>
  <si>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</si>
  <si>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</si>
  <si>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</si>
  <si>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</si>
  <si>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</si>
  <si>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</si>
  <si>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</si>
  <si>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</si>
  <si>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</si>
  <si>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</si>
  <si>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</si>
  <si>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</si>
  <si>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</si>
  <si>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</si>
  <si>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</si>
  <si>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</si>
  <si>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</si>
  <si>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</si>
  <si>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</si>
  <si>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</si>
  <si>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</si>
  <si>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</si>
  <si>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</si>
  <si>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</si>
  <si>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</si>
  <si>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</si>
  <si>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</si>
  <si>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</si>
  <si>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</si>
  <si>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</si>
  <si>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</si>
  <si>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</si>
  <si>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</si>
  <si>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</si>
  <si>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</si>
  <si>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</si>
  <si>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</si>
  <si>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</si>
  <si>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</si>
  <si>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</si>
  <si>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</si>
  <si>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</si>
  <si>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</si>
  <si>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</si>
  <si>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</si>
  <si>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</si>
  <si>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</si>
  <si>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</si>
  <si>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</si>
  <si>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</si>
  <si>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</si>
  <si>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</si>
  <si>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</si>
  <si>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</si>
  <si>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</si>
  <si>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</si>
  <si>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</si>
  <si>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</si>
  <si>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</si>
  <si>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</si>
  <si>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</si>
  <si>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</si>
  <si>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</si>
  <si>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</si>
  <si>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</si>
  <si>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</si>
  <si>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</si>
  <si>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</si>
  <si>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</si>
  <si>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</si>
  <si>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</si>
  <si>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</si>
  <si>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</si>
  <si>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</si>
  <si>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</si>
  <si>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</si>
  <si>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</si>
  <si>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</si>
  <si>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</si>
  <si>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</si>
  <si>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</si>
  <si>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</si>
  <si>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</si>
  <si>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</si>
  <si>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</si>
  <si>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</si>
  <si>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</si>
  <si>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</si>
  <si>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</si>
  <si>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</si>
  <si>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</si>
  <si>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</si>
  <si>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</si>
  <si>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</si>
  <si>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</si>
  <si>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</si>
  <si>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</si>
  <si>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</si>
  <si>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</si>
  <si>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</si>
  <si>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</si>
  <si>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</si>
  <si>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</si>
  <si>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</si>
  <si>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</si>
  <si>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</si>
  <si>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</si>
  <si>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</si>
  <si>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</si>
  <si>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</si>
  <si>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</si>
  <si>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</si>
  <si>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</si>
  <si>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</si>
  <si>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</si>
  <si>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</si>
  <si>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</si>
  <si>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</si>
  <si>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</si>
  <si>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</si>
  <si>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</si>
  <si>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</si>
  <si>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</si>
  <si>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</si>
  <si>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</si>
  <si>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</si>
  <si>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</si>
  <si>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</si>
  <si>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</si>
  <si>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</si>
  <si>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</si>
  <si>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</si>
  <si>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</si>
  <si>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</si>
  <si>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</si>
  <si>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</si>
  <si>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</si>
  <si>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</si>
  <si>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</si>
  <si>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</si>
  <si>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</si>
  <si>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</si>
  <si>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</si>
  <si>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</si>
  <si>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</si>
  <si>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</si>
  <si>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</si>
  <si>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</si>
  <si>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</si>
  <si>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</si>
  <si>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</si>
  <si>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</si>
  <si>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</si>
  <si>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</si>
  <si>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</si>
  <si>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</si>
  <si>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</si>
  <si>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</si>
  <si>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</si>
  <si>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</si>
  <si>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</si>
  <si>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</si>
  <si>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</si>
  <si>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</si>
  <si>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</si>
  <si>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</si>
  <si>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</si>
  <si>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</si>
  <si>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</si>
  <si>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</si>
  <si>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</si>
  <si>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</si>
  <si>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</si>
  <si>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</si>
  <si>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</si>
  <si>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</si>
  <si>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</si>
  <si>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</si>
  <si>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</si>
  <si>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</si>
  <si>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</si>
  <si>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</si>
  <si>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</si>
  <si>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</si>
  <si>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</si>
  <si>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</si>
  <si>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</si>
  <si>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</si>
  <si>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</si>
  <si>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</si>
  <si>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</si>
  <si>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</si>
  <si>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</si>
  <si>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</si>
  <si>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</si>
  <si>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</si>
  <si>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</si>
  <si>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</si>
  <si>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</si>
  <si>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</si>
  <si>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</si>
  <si>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</si>
  <si>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</si>
  <si>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</si>
  <si>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</si>
  <si>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</si>
  <si>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</si>
  <si>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</si>
  <si>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</si>
  <si>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</si>
  <si>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</si>
  <si>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</si>
  <si>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</si>
  <si>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</si>
  <si>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</si>
  <si>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</si>
  <si>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</si>
  <si>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</si>
  <si>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</si>
  <si>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</si>
  <si>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</si>
  <si>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</si>
  <si>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</si>
  <si>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</si>
  <si>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</si>
  <si>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</si>
  <si>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</si>
  <si>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</si>
  <si>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</si>
  <si>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</si>
  <si>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</si>
  <si>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</si>
  <si>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</si>
  <si>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</si>
  <si>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</si>
  <si>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</si>
  <si>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</si>
  <si>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</si>
  <si>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</si>
  <si>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</si>
  <si>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</si>
  <si>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</si>
  <si>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</si>
  <si>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</si>
  <si>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</si>
  <si>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</si>
  <si>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</si>
  <si>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</si>
  <si>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</si>
  <si>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</si>
  <si>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</si>
  <si>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</si>
  <si>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</si>
  <si>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</si>
  <si>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</si>
  <si>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</si>
  <si>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</si>
  <si>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</si>
  <si>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</si>
  <si>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</si>
  <si>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</si>
  <si>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</si>
  <si>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</si>
  <si>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</si>
  <si>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</si>
  <si>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</si>
  <si>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</si>
  <si>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</si>
  <si>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</si>
  <si>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</si>
  <si>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</si>
  <si>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</si>
  <si>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</si>
  <si>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</si>
  <si>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</si>
  <si>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</si>
  <si>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</si>
  <si>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</si>
  <si>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</si>
  <si>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</si>
  <si>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</si>
  <si>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</si>
  <si>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</si>
  <si>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</si>
  <si>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</si>
  <si>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</si>
  <si>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</si>
  <si>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</si>
  <si>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</si>
  <si>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</si>
  <si>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</si>
  <si>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</si>
  <si>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</si>
  <si>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</si>
  <si>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</si>
  <si>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</si>
  <si>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</si>
  <si>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</si>
  <si>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</si>
  <si>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</si>
  <si>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</si>
  <si>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</si>
  <si>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</si>
  <si>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</si>
  <si>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</si>
  <si>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</si>
  <si>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</si>
  <si>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</si>
  <si>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</si>
  <si>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</si>
  <si>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</si>
  <si>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</si>
  <si>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</si>
  <si>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</si>
  <si>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</si>
  <si>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</si>
  <si>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</si>
  <si>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</si>
  <si>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</si>
  <si>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</si>
  <si>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</si>
  <si>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</si>
  <si>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</si>
  <si>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</si>
  <si>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</si>
  <si>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</si>
  <si>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</si>
  <si>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</si>
  <si>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</si>
  <si>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</si>
  <si>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</si>
  <si>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</si>
  <si>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</si>
  <si>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</si>
  <si>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</si>
  <si>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</si>
  <si>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</si>
  <si>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</si>
  <si>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</si>
  <si>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</si>
  <si>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</si>
  <si>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</si>
  <si>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</si>
  <si>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</si>
  <si>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</si>
  <si>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</si>
  <si>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</si>
  <si>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</si>
  <si>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</si>
  <si>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</si>
  <si>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</si>
  <si>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</si>
  <si>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</si>
  <si>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</si>
  <si>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</si>
  <si>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</si>
  <si>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</si>
  <si>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</si>
  <si>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</si>
  <si>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</si>
  <si>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</si>
  <si>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</si>
  <si>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</si>
  <si>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</si>
  <si>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</si>
  <si>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</si>
  <si>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</si>
  <si>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</si>
  <si>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</si>
  <si>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</si>
  <si>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</si>
  <si>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</si>
  <si>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</si>
  <si>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</si>
  <si>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</si>
  <si>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</si>
  <si>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</si>
  <si>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</si>
  <si>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</si>
  <si>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</si>
  <si>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</si>
  <si>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</si>
  <si>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</si>
  <si>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</si>
  <si>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</si>
  <si>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</si>
  <si>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</si>
  <si>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</si>
  <si>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</si>
  <si>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</si>
  <si>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</si>
  <si>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</si>
  <si>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</si>
  <si>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</si>
  <si>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</si>
  <si>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</si>
  <si>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</si>
  <si>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</si>
  <si>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</si>
  <si>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</si>
  <si>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</si>
  <si>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</si>
  <si>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</si>
  <si>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</si>
  <si>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</si>
  <si>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</si>
  <si>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</si>
  <si>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</si>
  <si>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</si>
  <si>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</si>
  <si>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</si>
  <si>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</si>
  <si>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</si>
  <si>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</si>
  <si>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</si>
  <si>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</si>
  <si>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</si>
  <si>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</si>
  <si>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</si>
  <si>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</si>
  <si>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</si>
  <si>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</si>
  <si>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</si>
  <si>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</si>
  <si>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</si>
  <si>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</si>
  <si>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</si>
  <si>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</si>
  <si>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</si>
  <si>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</si>
  <si>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</si>
  <si>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</si>
  <si>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</si>
  <si>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</si>
  <si>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</si>
  <si>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</si>
  <si>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</si>
  <si>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</si>
  <si>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</si>
  <si>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</si>
  <si>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</si>
  <si>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</si>
  <si>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</si>
  <si>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</si>
  <si>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</si>
  <si>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</si>
  <si>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</si>
  <si>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</si>
  <si>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</si>
  <si>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</si>
  <si>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</si>
  <si>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</si>
  <si>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</si>
  <si>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</si>
  <si>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</si>
  <si>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</si>
  <si>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</si>
  <si>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</si>
  <si>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</si>
  <si>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</si>
  <si>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</si>
  <si>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</si>
  <si>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</si>
  <si>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</si>
  <si>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</si>
  <si>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</si>
  <si>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</si>
  <si>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</si>
  <si>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</si>
  <si>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</si>
  <si>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</si>
  <si>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</si>
  <si>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</si>
  <si>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</si>
  <si>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</si>
  <si>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</si>
  <si>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</si>
  <si>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</si>
  <si>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</si>
  <si>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</si>
  <si>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</si>
  <si>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</si>
  <si>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</si>
  <si>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</si>
  <si>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</si>
  <si>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</si>
  <si>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</si>
  <si>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</si>
  <si>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</si>
  <si>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</si>
  <si>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</si>
  <si>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</si>
  <si>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</si>
  <si>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</si>
  <si>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</si>
  <si>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</si>
  <si>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</si>
  <si>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</si>
  <si>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</si>
  <si>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</si>
  <si>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</si>
  <si>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</si>
  <si>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</si>
  <si>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</si>
  <si>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</si>
  <si>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</si>
  <si>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</si>
  <si>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</si>
  <si>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</si>
  <si>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</si>
  <si>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</si>
  <si>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</si>
  <si>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</si>
  <si>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</si>
  <si>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</si>
  <si>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</si>
  <si>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</si>
  <si>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</si>
  <si>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</si>
  <si>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</si>
  <si>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</si>
  <si>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</si>
  <si>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</si>
  <si>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</si>
  <si>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</si>
  <si>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</si>
  <si>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</si>
  <si>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</si>
  <si>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</si>
  <si>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</si>
  <si>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</si>
  <si>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</si>
  <si>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</si>
  <si>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</si>
  <si>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</si>
  <si>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</si>
  <si>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</si>
  <si>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</si>
  <si>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</si>
  <si>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</si>
  <si>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</si>
  <si>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</si>
  <si>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</si>
  <si>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</si>
  <si>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</si>
  <si>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</si>
  <si>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</si>
  <si>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</si>
  <si>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</si>
  <si>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</si>
  <si>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</si>
  <si>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</si>
  <si>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</si>
  <si>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</si>
  <si>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</si>
  <si>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</si>
  <si>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</si>
  <si>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</si>
  <si>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</si>
  <si>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</si>
  <si>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</si>
  <si>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</si>
  <si>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</si>
  <si>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</si>
  <si>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</si>
  <si>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</si>
  <si>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</si>
  <si>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</si>
  <si>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</si>
  <si>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</si>
  <si>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</si>
  <si>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</si>
  <si>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</si>
  <si>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</si>
  <si>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</si>
  <si>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</si>
  <si>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</si>
  <si>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</si>
  <si>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</si>
  <si>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</si>
  <si>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</si>
  <si>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</si>
  <si>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</si>
  <si>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</si>
  <si>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</si>
  <si>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</si>
  <si>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</si>
  <si>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</si>
  <si>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</si>
  <si>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</si>
  <si>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</si>
  <si>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</si>
  <si>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</si>
  <si>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</si>
  <si>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</si>
  <si>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</si>
  <si>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</si>
  <si>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</si>
  <si>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</si>
  <si>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</si>
  <si>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</si>
  <si>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</si>
  <si>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</si>
  <si>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</si>
  <si>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</si>
  <si>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</si>
  <si>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</si>
  <si>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</si>
  <si>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</si>
  <si>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</si>
  <si>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</si>
  <si>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</si>
  <si>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</si>
  <si>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</si>
  <si>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</si>
  <si>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</si>
  <si>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</si>
  <si>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</si>
  <si>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</si>
  <si>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</si>
  <si>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</si>
  <si>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</si>
  <si>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</si>
  <si>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</si>
  <si>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</si>
  <si>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</si>
  <si>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</si>
  <si>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</si>
  <si>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</si>
  <si>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</si>
  <si>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</si>
  <si>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</si>
  <si>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</si>
  <si>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</si>
  <si>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</si>
  <si>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</si>
  <si>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</si>
  <si>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</si>
  <si>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</si>
  <si>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</si>
  <si>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</si>
  <si>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</si>
  <si>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</si>
  <si>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</si>
  <si>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</si>
  <si>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</si>
  <si>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</si>
  <si>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</si>
  <si>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</si>
  <si>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</si>
  <si>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</si>
  <si>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</si>
  <si>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</si>
  <si>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</si>
  <si>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</si>
  <si>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</si>
  <si>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</si>
  <si>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</si>
  <si>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</si>
  <si>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</si>
  <si>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</si>
  <si>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</si>
  <si>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</si>
  <si>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</si>
  <si>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</si>
  <si>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</si>
  <si>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</si>
  <si>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</si>
  <si>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</si>
  <si>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</si>
  <si>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</si>
  <si>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</si>
  <si>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</si>
  <si>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</si>
  <si>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</si>
  <si>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</si>
  <si>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</si>
  <si>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</si>
  <si>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</si>
  <si>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</si>
  <si>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</si>
  <si>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</si>
  <si>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</si>
  <si>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</si>
  <si>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</si>
  <si>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</si>
  <si>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</si>
  <si>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</si>
  <si>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</si>
  <si>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</si>
  <si>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</si>
  <si>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</si>
  <si>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</si>
  <si>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</si>
  <si>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</si>
  <si>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</si>
  <si>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</si>
  <si>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</si>
  <si>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</si>
  <si>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</si>
  <si>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</si>
  <si>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</si>
  <si>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</si>
  <si>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</si>
  <si>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</si>
  <si>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</si>
  <si>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</si>
  <si>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</si>
  <si>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</si>
  <si>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</si>
  <si>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</si>
  <si>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</si>
  <si>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</si>
  <si>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</si>
  <si>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</si>
  <si>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</si>
  <si>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</si>
  <si>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</si>
  <si>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</si>
  <si>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</si>
  <si>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</si>
  <si>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</si>
  <si>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</si>
  <si>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</si>
  <si>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</si>
  <si>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</si>
  <si>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</si>
  <si>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</si>
  <si>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</si>
  <si>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</si>
  <si>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</si>
  <si>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</si>
  <si>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</si>
  <si>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</si>
  <si>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</si>
  <si>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</si>
  <si>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</si>
  <si>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</si>
  <si>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</si>
  <si>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</si>
  <si>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</si>
  <si>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</si>
  <si>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</si>
  <si>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</si>
  <si>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</si>
  <si>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</si>
  <si>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</si>
  <si>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</si>
  <si>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</si>
  <si>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</si>
  <si>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</si>
  <si>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</si>
  <si>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</si>
  <si>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</si>
  <si>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</si>
  <si>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</si>
  <si>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</si>
  <si>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</si>
  <si>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</si>
  <si>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</si>
  <si>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</si>
  <si>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</si>
  <si>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</si>
  <si>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</si>
  <si>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</si>
  <si>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</si>
  <si>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</si>
  <si>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</si>
  <si>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</si>
  <si>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</si>
  <si>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</si>
  <si>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</si>
  <si>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</si>
  <si>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</si>
  <si>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</si>
  <si>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</si>
  <si>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</si>
  <si>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</si>
  <si>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</si>
  <si>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</si>
  <si>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</si>
  <si>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</si>
  <si>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</si>
  <si>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</si>
  <si>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</si>
  <si>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</si>
  <si>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</si>
  <si>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</si>
  <si>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</si>
  <si>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</si>
  <si>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</si>
  <si>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</si>
  <si>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</si>
  <si>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</si>
  <si>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</si>
  <si>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</si>
  <si>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</si>
  <si>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</si>
  <si>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</si>
  <si>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</si>
  <si>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</si>
  <si>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</si>
  <si>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</si>
  <si>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</si>
  <si>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</si>
  <si>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</si>
  <si>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</si>
  <si>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</si>
  <si>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</si>
  <si>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</si>
  <si>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</si>
  <si>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</si>
  <si>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</si>
  <si>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</si>
  <si>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</si>
  <si>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</si>
  <si>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</si>
  <si>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</si>
  <si>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</si>
  <si>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</si>
  <si>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</si>
  <si>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</si>
  <si>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</si>
  <si>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</si>
  <si>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</si>
  <si>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</si>
  <si>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</si>
  <si>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</si>
  <si>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</si>
  <si>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</si>
  <si>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</si>
  <si>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</si>
  <si>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</si>
  <si>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</si>
  <si>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</si>
  <si>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</si>
  <si>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</si>
  <si>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</si>
  <si>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</si>
  <si>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</si>
  <si>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</si>
  <si>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</si>
  <si>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</si>
  <si>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</si>
  <si>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</si>
  <si>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</si>
  <si>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</si>
  <si>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</si>
  <si>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</si>
  <si>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</si>
  <si>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</si>
  <si>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</si>
  <si>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</si>
  <si>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</si>
  <si>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</si>
  <si>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</si>
  <si>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</si>
  <si>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</si>
  <si>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</si>
  <si>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</si>
  <si>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</si>
  <si>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</si>
  <si>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</si>
  <si>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</si>
  <si>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</si>
  <si>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</si>
  <si>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</si>
  <si>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</si>
  <si>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</si>
  <si>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</si>
  <si>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</si>
  <si>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</si>
  <si>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</si>
  <si>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</si>
  <si>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</si>
  <si>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</si>
  <si>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</si>
  <si>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</si>
  <si>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</si>
  <si>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</si>
  <si>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</si>
  <si>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</si>
  <si>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</si>
  <si>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</si>
  <si>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</si>
  <si>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</si>
  <si>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</si>
  <si>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</si>
  <si>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</si>
  <si>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</si>
  <si>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</si>
  <si>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</si>
  <si>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</si>
  <si>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</si>
  <si>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</si>
  <si>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</si>
  <si>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</si>
  <si>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</si>
  <si>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</si>
  <si>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</si>
  <si>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</si>
  <si>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</si>
  <si>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</si>
  <si>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</si>
  <si>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</si>
  <si>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</si>
  <si>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</si>
  <si>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</si>
  <si>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</si>
  <si>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</si>
  <si>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</si>
  <si>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</si>
  <si>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</si>
  <si>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</si>
  <si>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</si>
  <si>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</si>
  <si>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</si>
  <si>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</si>
  <si>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</si>
  <si>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</si>
  <si>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</si>
  <si>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</si>
  <si>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</si>
  <si>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</si>
  <si>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</si>
  <si>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</si>
  <si>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</si>
  <si>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</si>
  <si>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</si>
  <si>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</si>
  <si>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</si>
  <si>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</si>
  <si>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</si>
  <si>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</si>
  <si>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</si>
  <si>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</si>
  <si>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</si>
  <si>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</si>
  <si>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</si>
  <si>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</si>
  <si>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</si>
  <si>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</si>
  <si>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</si>
  <si>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</si>
  <si>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</si>
  <si>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</si>
  <si>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</si>
  <si>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</si>
  <si>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</si>
  <si>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</si>
  <si>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</si>
  <si>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</si>
  <si>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</si>
  <si>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</si>
  <si>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</si>
  <si>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</si>
  <si>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</si>
  <si>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</si>
  <si>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</si>
  <si>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</si>
  <si>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</si>
  <si>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</si>
  <si>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</si>
  <si>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</si>
  <si>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</si>
  <si>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</si>
  <si>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</si>
  <si>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</si>
  <si>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</si>
  <si>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</si>
  <si>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</si>
  <si>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</si>
  <si>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</si>
  <si>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</si>
  <si>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</si>
  <si>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</si>
  <si>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</si>
  <si>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</si>
  <si>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</si>
  <si>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</si>
  <si>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</si>
  <si>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</si>
  <si>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</si>
  <si>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</si>
  <si>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</si>
  <si>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</si>
  <si>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</si>
  <si>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</si>
  <si>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</si>
  <si>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</si>
  <si>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</si>
  <si>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</si>
  <si>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</si>
  <si>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</si>
  <si>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</si>
  <si>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</si>
  <si>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</si>
  <si>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</si>
  <si>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</si>
  <si>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</si>
  <si>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</si>
  <si>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</si>
  <si>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</si>
  <si>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</si>
  <si>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</si>
  <si>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</si>
  <si>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</si>
  <si>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</si>
  <si>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</si>
  <si>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</si>
  <si>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</si>
  <si>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</si>
  <si>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</si>
  <si>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</si>
  <si>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</si>
  <si>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</si>
  <si>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</si>
  <si>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</si>
  <si>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</si>
  <si>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</si>
  <si>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</si>
  <si>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</si>
  <si>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</si>
  <si>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</si>
  <si>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</si>
  <si>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</si>
  <si>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</si>
  <si>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</si>
  <si>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</si>
  <si>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</si>
  <si>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</si>
  <si>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</si>
  <si>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</si>
  <si>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</si>
  <si>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</si>
  <si>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</si>
  <si>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</si>
  <si>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</si>
  <si>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</si>
  <si>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</si>
  <si>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</si>
  <si>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</si>
  <si>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</si>
  <si>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</si>
  <si>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</si>
  <si>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</si>
  <si>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</si>
  <si>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</si>
  <si>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</si>
  <si>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</si>
  <si>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</si>
  <si>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</si>
  <si>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</si>
  <si>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</si>
  <si>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</si>
  <si>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</si>
  <si>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</si>
  <si>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</si>
  <si>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</si>
  <si>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</si>
  <si>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</si>
  <si>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</si>
  <si>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</si>
  <si>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</si>
  <si>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</si>
  <si>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</si>
  <si>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</si>
  <si>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</si>
  <si>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</si>
  <si>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</si>
  <si>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</si>
  <si>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</si>
  <si>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</si>
  <si>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</si>
  <si>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</si>
  <si>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</si>
  <si>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</si>
  <si>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</si>
  <si>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</si>
  <si>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</si>
  <si>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</si>
  <si>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</si>
  <si>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</si>
  <si>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</si>
  <si>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</si>
  <si>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</si>
  <si>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</si>
  <si>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</si>
  <si>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</si>
  <si>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</si>
  <si>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</si>
  <si>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</si>
  <si>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</si>
  <si>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</si>
  <si>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</si>
  <si>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</si>
  <si>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</si>
  <si>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</si>
  <si>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</si>
  <si>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</si>
  <si>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</si>
  <si>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</si>
  <si>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</si>
  <si>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</si>
  <si>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</si>
  <si>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</si>
  <si>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</si>
  <si>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</si>
  <si>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</si>
  <si>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</si>
  <si>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</si>
  <si>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</si>
  <si>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</si>
  <si>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</si>
  <si>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</si>
  <si>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</si>
  <si>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</si>
  <si>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</si>
  <si>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</si>
  <si>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</si>
  <si>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</si>
  <si>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</si>
  <si>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</si>
  <si>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</si>
  <si>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</si>
  <si>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</si>
  <si>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</si>
  <si>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</si>
  <si>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</si>
  <si>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</si>
  <si>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</si>
  <si>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</si>
  <si>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</si>
  <si>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</si>
  <si>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</si>
  <si>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</si>
  <si>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</si>
  <si>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</si>
  <si>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</si>
  <si>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</si>
  <si>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</si>
  <si>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</si>
  <si>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</si>
  <si>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</si>
  <si>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</si>
  <si>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</si>
  <si>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</si>
  <si>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</si>
  <si>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</si>
  <si>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</si>
  <si>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</si>
  <si>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</si>
  <si>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</si>
  <si>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</si>
  <si>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</si>
  <si>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</si>
  <si>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</si>
  <si>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</si>
  <si>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</si>
  <si>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</si>
  <si>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</si>
  <si>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</si>
  <si>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</si>
  <si>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</si>
  <si>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</si>
  <si>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</si>
  <si>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</si>
  <si>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</si>
  <si>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</si>
  <si>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</si>
  <si>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</si>
  <si>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</si>
  <si>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</si>
  <si>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</si>
  <si>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</si>
  <si>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</si>
  <si>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</si>
  <si>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</si>
  <si>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</si>
  <si>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</si>
  <si>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</si>
  <si>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</si>
  <si>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</si>
  <si>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</si>
  <si>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</si>
  <si>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</si>
  <si>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</si>
  <si>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</si>
  <si>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</si>
  <si>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</si>
  <si>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</si>
  <si>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</si>
  <si>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</si>
  <si>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</si>
  <si>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</si>
  <si>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</si>
  <si>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</si>
  <si>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</si>
  <si>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</si>
  <si>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</si>
  <si>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</si>
  <si>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</si>
  <si>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</si>
  <si>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</si>
  <si>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</si>
  <si>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</si>
  <si>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</si>
  <si>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</si>
  <si>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</si>
  <si>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</si>
  <si>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</si>
  <si>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</si>
  <si>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</si>
  <si>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</si>
  <si>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</si>
  <si>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</si>
  <si>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</si>
  <si>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</si>
  <si>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</si>
  <si>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</si>
  <si>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</si>
  <si>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</si>
  <si>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</si>
  <si>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</si>
  <si>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</si>
  <si>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</si>
  <si>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</si>
  <si>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</si>
  <si>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</si>
  <si>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</si>
  <si>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</si>
  <si>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</si>
  <si>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</si>
  <si>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</si>
  <si>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</si>
  <si>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</si>
  <si>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</si>
  <si>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</si>
  <si>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</si>
  <si>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</si>
  <si>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</si>
  <si>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</si>
  <si>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</si>
  <si>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</si>
  <si>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</si>
  <si>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</si>
  <si>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</si>
  <si>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</si>
  <si>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</si>
  <si>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</si>
  <si>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</si>
  <si>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</si>
  <si>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</si>
  <si>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</si>
  <si>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</si>
  <si>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</si>
  <si>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</si>
  <si>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</si>
  <si>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</si>
  <si>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</si>
  <si>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</si>
  <si>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</si>
  <si>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</si>
  <si>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</si>
  <si>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</si>
  <si>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</si>
  <si>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</si>
  <si>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</si>
  <si>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</si>
  <si>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</si>
  <si>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</si>
  <si>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</si>
  <si>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</si>
  <si>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</si>
  <si>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</si>
  <si>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</si>
  <si>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</si>
  <si>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</si>
  <si>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</si>
  <si>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</si>
  <si>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</si>
  <si>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</si>
  <si>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</si>
  <si>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</si>
  <si>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</si>
  <si>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</si>
  <si>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</si>
  <si>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</si>
  <si>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</si>
  <si>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</si>
  <si>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</si>
  <si>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</si>
  <si>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</si>
  <si>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</si>
  <si>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</si>
  <si>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</si>
  <si>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</si>
  <si>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</si>
  <si>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</si>
  <si>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</si>
  <si>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</si>
  <si>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</si>
  <si>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</si>
  <si>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</si>
  <si>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</si>
  <si>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</si>
  <si>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</si>
  <si>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</si>
  <si>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</si>
  <si>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</si>
  <si>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</si>
  <si>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</si>
  <si>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</si>
  <si>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</si>
  <si>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</si>
  <si>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</si>
  <si>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</si>
  <si>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</si>
  <si>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</si>
  <si>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</si>
  <si>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</si>
  <si>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</si>
  <si>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</si>
  <si>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</si>
  <si>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</si>
  <si>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</si>
  <si>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</si>
  <si>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</si>
  <si>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</si>
  <si>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</si>
  <si>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</si>
  <si>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</si>
  <si>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</si>
  <si>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</si>
  <si>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</si>
  <si>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</si>
  <si>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</si>
  <si>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</si>
  <si>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</si>
  <si>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</si>
  <si>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</si>
  <si>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</si>
  <si>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</si>
  <si>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</si>
  <si>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</si>
  <si>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</si>
  <si>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</si>
  <si>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</si>
  <si>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</si>
  <si>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</si>
  <si>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</si>
  <si>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</si>
  <si>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</si>
  <si>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</si>
  <si>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</si>
  <si>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</si>
  <si>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</si>
  <si>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</si>
  <si>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</si>
  <si>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</si>
  <si>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</si>
  <si>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</si>
  <si>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</si>
  <si>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</si>
  <si>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</si>
  <si>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</si>
  <si>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</si>
  <si>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</si>
  <si>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</si>
  <si>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</si>
  <si>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</si>
  <si>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</si>
  <si>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</si>
  <si>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</si>
  <si>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</si>
  <si>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</si>
  <si>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</si>
  <si>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</si>
  <si>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</si>
  <si>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</si>
  <si>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</si>
  <si>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</si>
  <si>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</si>
  <si>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</si>
  <si>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</si>
  <si>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</si>
  <si>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</si>
  <si>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</si>
  <si>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</si>
  <si>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</si>
  <si>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</si>
  <si>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</si>
  <si>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</si>
  <si>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</si>
  <si>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</si>
  <si>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</si>
  <si>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</si>
  <si>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</si>
  <si>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</si>
  <si>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</si>
  <si>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</si>
  <si>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</si>
  <si>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</si>
  <si>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</si>
  <si>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</si>
  <si>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</si>
  <si>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</si>
  <si>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</si>
  <si>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</si>
  <si>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</si>
  <si>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</si>
  <si>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</si>
  <si>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</si>
  <si>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</si>
  <si>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</si>
  <si>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</si>
  <si>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</si>
  <si>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</si>
  <si>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</si>
  <si>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</si>
  <si>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</si>
  <si>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</si>
  <si>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</si>
  <si>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</si>
  <si>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</si>
  <si>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</si>
  <si>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</si>
  <si>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</si>
  <si>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</si>
  <si>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</si>
  <si>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</si>
  <si>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</si>
  <si>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</si>
  <si>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</si>
  <si>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</si>
  <si>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</si>
  <si>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</si>
  <si>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</si>
  <si>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</si>
  <si>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</si>
  <si>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</si>
  <si>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</si>
  <si>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</si>
  <si>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</si>
  <si>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</si>
  <si>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</si>
  <si>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</si>
  <si>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</si>
  <si>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</si>
  <si>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</si>
  <si>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</si>
  <si>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</si>
  <si>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</si>
  <si>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</si>
  <si>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</si>
  <si>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</si>
  <si>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</si>
  <si>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</si>
  <si>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</si>
  <si>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</si>
  <si>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</si>
  <si>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</si>
  <si>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</si>
  <si>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</si>
  <si>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</si>
  <si>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</si>
  <si>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</si>
  <si>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</si>
  <si>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</si>
  <si>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</si>
  <si>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</si>
  <si>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</si>
  <si>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</si>
  <si>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</si>
  <si>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</si>
  <si>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</si>
  <si>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</si>
  <si>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</si>
  <si>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</si>
  <si>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</si>
  <si>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</si>
  <si>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</si>
  <si>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</si>
  <si>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</si>
  <si>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</si>
  <si>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</si>
  <si>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</si>
  <si>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</si>
  <si>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</si>
  <si>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</si>
  <si>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</si>
  <si>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</si>
  <si>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</si>
  <si>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</si>
  <si>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</si>
  <si>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</si>
  <si>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</si>
  <si>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</si>
  <si>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</si>
  <si>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</si>
  <si>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</si>
  <si>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</si>
  <si>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</si>
  <si>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</si>
  <si>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</si>
  <si>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</si>
  <si>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</si>
  <si>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</si>
  <si>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</si>
  <si>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</si>
  <si>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</si>
  <si>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</si>
  <si>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</si>
  <si>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</si>
  <si>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</si>
  <si>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</si>
  <si>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</si>
  <si>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</si>
  <si>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</si>
  <si>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</si>
  <si>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</si>
  <si>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</si>
  <si>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</si>
  <si>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</si>
  <si>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</si>
  <si>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</si>
  <si>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</si>
  <si>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</si>
  <si>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</si>
  <si>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</si>
  <si>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</si>
  <si>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</si>
  <si>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</si>
  <si>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</si>
  <si>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</si>
  <si>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</si>
  <si>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</si>
  <si>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</si>
  <si>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</si>
  <si>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</si>
  <si>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</si>
  <si>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</si>
  <si>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</si>
  <si>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</si>
  <si>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</si>
  <si>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</si>
  <si>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</si>
  <si>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</si>
  <si>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</si>
  <si>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</si>
  <si>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</si>
  <si>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</si>
  <si>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</si>
  <si>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</si>
  <si>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</si>
  <si>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</si>
  <si>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</si>
  <si>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</si>
  <si>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</si>
  <si>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</si>
  <si>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</si>
  <si>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</si>
  <si>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</si>
  <si>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</si>
  <si>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</si>
  <si>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</si>
  <si>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</si>
  <si>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</si>
  <si>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</si>
  <si>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</si>
  <si>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</si>
  <si>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</si>
  <si>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</si>
  <si>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</si>
  <si>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</si>
  <si>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</si>
  <si>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</si>
  <si>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</si>
  <si>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</si>
  <si>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</si>
  <si>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</si>
  <si>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</si>
  <si>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</si>
  <si>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</si>
  <si>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</si>
  <si>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</si>
  <si>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</si>
  <si>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</si>
  <si>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</si>
  <si>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</si>
  <si>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</si>
  <si>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</si>
  <si>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</si>
  <si>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</si>
  <si>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</si>
  <si>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</si>
  <si>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</si>
  <si>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</si>
  <si>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</si>
  <si>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</si>
  <si>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</si>
  <si>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</si>
  <si>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</si>
  <si>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</si>
  <si>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</si>
  <si>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</si>
  <si>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</si>
  <si>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</si>
  <si>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</si>
  <si>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</si>
  <si>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</si>
  <si>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</si>
  <si>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</si>
  <si>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</si>
  <si>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</si>
  <si>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</si>
  <si>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</si>
  <si>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</si>
  <si>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</si>
  <si>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</si>
  <si>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</si>
  <si>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</si>
  <si>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</si>
  <si>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</si>
  <si>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</si>
  <si>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</si>
  <si>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</si>
  <si>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</si>
  <si>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</si>
  <si>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</si>
  <si>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</si>
  <si>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</si>
  <si>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</si>
  <si>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</si>
  <si>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</si>
  <si>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</si>
  <si>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</si>
  <si>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</si>
  <si>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</si>
  <si>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</si>
  <si>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</si>
  <si>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</si>
  <si>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</si>
  <si>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</si>
  <si>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</si>
  <si>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</si>
  <si>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</si>
  <si>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</si>
  <si>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</si>
  <si>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</si>
  <si>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</si>
  <si>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</si>
  <si>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</si>
  <si>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</si>
  <si>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</si>
  <si>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</si>
  <si>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</si>
  <si>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</si>
  <si>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</si>
  <si>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</si>
  <si>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</si>
  <si>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</si>
  <si>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</si>
  <si>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</si>
  <si>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</si>
  <si>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</si>
  <si>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</si>
  <si>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</si>
  <si>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</si>
  <si>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</si>
  <si>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</si>
  <si>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</si>
  <si>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</si>
  <si>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</si>
  <si>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</si>
  <si>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</si>
  <si>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</si>
  <si>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</si>
  <si>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</si>
  <si>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</si>
  <si>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</si>
  <si>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</si>
  <si>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</si>
  <si>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</si>
  <si>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</si>
  <si>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</si>
  <si>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</si>
  <si>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</si>
  <si>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</si>
  <si>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</si>
  <si>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</si>
  <si>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</si>
  <si>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</si>
  <si>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</si>
  <si>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</si>
  <si>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</si>
  <si>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</si>
  <si>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</si>
  <si>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</si>
  <si>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</si>
  <si>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</si>
  <si>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</si>
  <si>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</si>
  <si>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</si>
  <si>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</si>
  <si>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</si>
  <si>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</si>
  <si>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</si>
  <si>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</si>
  <si>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</si>
  <si>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</si>
  <si>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</si>
  <si>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</si>
  <si>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</si>
  <si>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</si>
  <si>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</si>
  <si>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</si>
  <si>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</si>
  <si>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</si>
  <si>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</si>
  <si>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</si>
  <si>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</si>
  <si>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</si>
  <si>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</si>
  <si>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</si>
  <si>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</si>
  <si>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</si>
  <si>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</si>
  <si>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</si>
  <si>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</si>
  <si>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</si>
  <si>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</si>
  <si>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</si>
  <si>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</si>
  <si>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</si>
  <si>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</si>
  <si>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</si>
  <si>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</si>
  <si>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</si>
  <si>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</si>
  <si>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</si>
  <si>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</si>
  <si>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</si>
  <si>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</si>
  <si>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</si>
  <si>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</si>
  <si>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</si>
  <si>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</si>
  <si>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</si>
  <si>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</si>
  <si>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</si>
  <si>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</si>
  <si>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</si>
  <si>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</si>
  <si>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</si>
  <si>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</si>
  <si>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</si>
  <si>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</si>
  <si>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</si>
  <si>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</si>
  <si>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</si>
  <si>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</si>
  <si>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</si>
  <si>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</si>
  <si>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</si>
  <si>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</si>
  <si>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</si>
  <si>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</si>
  <si>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</si>
  <si>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</si>
  <si>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</si>
  <si>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</si>
  <si>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</si>
  <si>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</si>
  <si>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</si>
  <si>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</si>
  <si>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</si>
  <si>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</si>
  <si>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</si>
  <si>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</si>
  <si>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</si>
  <si>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</si>
  <si>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</si>
  <si>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</si>
  <si>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</si>
  <si>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</si>
  <si>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</si>
  <si>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</si>
  <si>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</si>
  <si>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</si>
  <si>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</si>
  <si>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</si>
  <si>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</si>
  <si>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</si>
  <si>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</si>
  <si>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</si>
  <si>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</si>
  <si>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</si>
  <si>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</si>
  <si>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</si>
  <si>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</si>
  <si>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</si>
  <si>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</si>
  <si>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</si>
  <si>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</si>
  <si>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</si>
  <si>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</si>
  <si>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</si>
  <si>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</si>
  <si>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</si>
  <si>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</si>
  <si>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</si>
  <si>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</si>
  <si>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</si>
  <si>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</si>
  <si>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</si>
  <si>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</si>
  <si>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</si>
  <si>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</si>
  <si>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</si>
  <si>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</si>
  <si>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</si>
  <si>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</si>
  <si>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</si>
  <si>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</si>
  <si>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</si>
  <si>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</si>
  <si>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</si>
  <si>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</si>
  <si>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</si>
  <si>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</si>
  <si>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</si>
  <si>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</si>
  <si>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</si>
  <si>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</si>
  <si>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</si>
  <si>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</si>
  <si>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</si>
  <si>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</si>
  <si>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</si>
  <si>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</si>
  <si>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</si>
  <si>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</si>
  <si>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</si>
  <si>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</si>
  <si>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</si>
  <si>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</si>
  <si>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</si>
  <si>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</si>
  <si>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</si>
  <si>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</si>
  <si>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</si>
  <si>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</si>
  <si>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</si>
  <si>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</si>
  <si>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</si>
  <si>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</si>
  <si>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</si>
  <si>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</si>
  <si>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</si>
  <si>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</si>
  <si>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</si>
  <si>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</si>
  <si>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</si>
  <si>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</si>
  <si>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</si>
  <si>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</si>
  <si>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</si>
  <si>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</si>
  <si>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</si>
  <si>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</si>
  <si>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</si>
  <si>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</si>
  <si>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</si>
  <si>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</si>
  <si>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</si>
  <si>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</si>
  <si>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</si>
  <si>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</si>
  <si>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</si>
  <si>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</si>
  <si>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</si>
  <si>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</si>
  <si>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</si>
  <si>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</si>
  <si>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</si>
  <si>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</si>
  <si>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</si>
  <si>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</si>
  <si>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</si>
  <si>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</si>
  <si>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</si>
  <si>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</si>
  <si>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</si>
  <si>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</si>
  <si>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</si>
  <si>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</si>
  <si>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</si>
  <si>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</si>
  <si>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</si>
  <si>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</si>
  <si>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</si>
  <si>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</si>
  <si>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</si>
  <si>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</si>
  <si>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</si>
  <si>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</si>
  <si>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</si>
  <si>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</si>
  <si>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</si>
  <si>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</si>
  <si>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</si>
  <si>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</si>
  <si>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</si>
  <si>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</si>
  <si>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</si>
  <si>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</si>
  <si>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</si>
  <si>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</si>
  <si>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</si>
  <si>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</si>
  <si>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</si>
  <si>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</si>
  <si>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</si>
  <si>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</si>
  <si>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</si>
  <si>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</si>
  <si>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</si>
  <si>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</si>
  <si>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</si>
  <si>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</si>
  <si>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</si>
  <si>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</si>
  <si>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</si>
  <si>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</si>
  <si>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</si>
  <si>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</si>
  <si>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</si>
  <si>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</si>
  <si>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</si>
  <si>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</si>
  <si>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</si>
  <si>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</si>
  <si>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</si>
  <si>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</si>
  <si>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</si>
  <si>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</si>
  <si>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</si>
  <si>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</si>
  <si>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</si>
  <si>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</si>
  <si>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</si>
  <si>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</si>
  <si>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</si>
  <si>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</si>
  <si>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</si>
  <si>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</si>
  <si>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</si>
  <si>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</si>
  <si>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</si>
  <si>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</si>
  <si>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</si>
  <si>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</si>
  <si>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</si>
  <si>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</si>
  <si>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</si>
  <si>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</si>
  <si>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</si>
  <si>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</si>
  <si>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</si>
  <si>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</si>
  <si>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</si>
  <si>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</si>
  <si>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</si>
  <si>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</si>
  <si>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</si>
  <si>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</si>
  <si>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</si>
  <si>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</si>
  <si>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</si>
  <si>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</si>
  <si>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</si>
  <si>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</si>
  <si>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</si>
  <si>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</si>
  <si>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</si>
  <si>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</si>
  <si>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</si>
  <si>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</si>
  <si>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</si>
  <si>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</si>
  <si>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</si>
  <si>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</si>
  <si>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</si>
  <si>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</si>
  <si>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</si>
  <si>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</si>
  <si>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</si>
  <si>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</si>
  <si>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</si>
  <si>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</si>
  <si>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</si>
  <si>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</si>
  <si>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</si>
  <si>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</si>
  <si>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</si>
  <si>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</si>
  <si>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</si>
  <si>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</si>
  <si>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</si>
  <si>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</si>
  <si>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</si>
  <si>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</si>
  <si>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</si>
  <si>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</si>
  <si>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</si>
  <si>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</si>
  <si>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</si>
  <si>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</si>
  <si>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</si>
  <si>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</si>
  <si>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</si>
  <si>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</si>
  <si>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</si>
  <si>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</si>
  <si>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</si>
  <si>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</si>
  <si>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</si>
  <si>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</si>
  <si>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</si>
  <si>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</si>
  <si>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</si>
  <si>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</si>
  <si>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</si>
  <si>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</si>
  <si>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</si>
  <si>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</si>
  <si>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</si>
  <si>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</si>
  <si>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</si>
  <si>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</si>
  <si>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</si>
  <si>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</si>
  <si>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</si>
  <si>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</si>
  <si>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</si>
  <si>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</si>
  <si>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</si>
  <si>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</si>
  <si>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</si>
  <si>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</si>
  <si>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</si>
  <si>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</si>
  <si>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</si>
  <si>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</si>
  <si>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</si>
  <si>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</si>
  <si>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</si>
  <si>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</si>
  <si>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</si>
  <si>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</si>
  <si>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</si>
  <si>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</si>
  <si>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</si>
  <si>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</si>
  <si>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</si>
  <si>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</si>
  <si>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</si>
  <si>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</si>
  <si>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</si>
  <si>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</si>
  <si>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</si>
  <si>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</si>
  <si>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</si>
  <si>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</si>
  <si>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</si>
  <si>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</si>
  <si>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</si>
  <si>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</si>
  <si>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</si>
  <si>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</si>
  <si>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</si>
  <si>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</si>
  <si>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</si>
  <si>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</si>
  <si>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</si>
  <si>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</si>
  <si>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</si>
  <si>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</si>
  <si>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</si>
  <si>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</si>
  <si>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</si>
  <si>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</si>
  <si>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</si>
  <si>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</si>
  <si>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</si>
  <si>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</si>
  <si>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</si>
  <si>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</si>
  <si>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</si>
  <si>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</si>
  <si>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</si>
  <si>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</si>
  <si>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</si>
  <si>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</si>
  <si>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</si>
  <si>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</si>
  <si>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</si>
  <si>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</si>
  <si>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</si>
  <si>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</si>
  <si>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</si>
  <si>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</si>
  <si>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</si>
  <si>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</si>
  <si>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</si>
  <si>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</si>
  <si>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</si>
  <si>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</si>
  <si>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</si>
  <si>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</si>
  <si>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</si>
  <si>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</si>
  <si>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</si>
  <si>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</si>
  <si>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</si>
  <si>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</si>
  <si>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</si>
  <si>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</si>
  <si>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</si>
  <si>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</si>
  <si>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</si>
  <si>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</si>
  <si>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</si>
  <si>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</si>
  <si>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</si>
  <si>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</si>
  <si>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</si>
  <si>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</si>
  <si>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</si>
  <si>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</si>
  <si>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</si>
  <si>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</si>
  <si>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</si>
  <si>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</si>
  <si>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</si>
  <si>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</si>
  <si>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</si>
  <si>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</si>
  <si>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</si>
  <si>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</si>
  <si>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</si>
  <si>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</si>
  <si>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</si>
  <si>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</si>
  <si>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</si>
  <si>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</si>
  <si>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</si>
  <si>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</si>
  <si>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</si>
  <si>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</si>
  <si>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</si>
  <si>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</si>
  <si>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</si>
  <si>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</si>
  <si>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</si>
  <si>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</si>
  <si>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</si>
  <si>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</si>
  <si>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</si>
  <si>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</si>
  <si>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</si>
  <si>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</si>
  <si>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</si>
  <si>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</si>
  <si>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</si>
  <si>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</si>
  <si>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</si>
  <si>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</si>
  <si>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</si>
  <si>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</si>
  <si>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</si>
  <si>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</si>
  <si>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</si>
  <si>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</si>
  <si>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</si>
  <si>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</si>
  <si>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</si>
  <si>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</si>
  <si>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</si>
  <si>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</si>
  <si>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</si>
  <si>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</si>
  <si>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</si>
  <si>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</si>
  <si>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</si>
  <si>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</si>
  <si>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</si>
  <si>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</si>
  <si>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</si>
  <si>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</si>
  <si>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</si>
  <si>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</si>
  <si>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</si>
  <si>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</si>
  <si>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</si>
  <si>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</si>
  <si>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</si>
  <si>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</si>
  <si>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</si>
  <si>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</si>
  <si>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</si>
  <si>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</si>
  <si>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</si>
  <si>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</si>
  <si>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</si>
  <si>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</si>
  <si>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</si>
  <si>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</si>
  <si>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</si>
  <si>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</si>
  <si>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</si>
  <si>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</si>
  <si>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</si>
  <si>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</si>
  <si>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</si>
  <si>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</si>
  <si>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</si>
  <si>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</si>
  <si>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</si>
  <si>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</si>
  <si>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</si>
  <si>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</si>
  <si>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</si>
  <si>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</si>
  <si>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</si>
  <si>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</si>
  <si>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</si>
  <si>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</si>
  <si>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</si>
  <si>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</si>
  <si>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</si>
  <si>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</si>
  <si>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</si>
  <si>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</si>
  <si>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</si>
  <si>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</si>
  <si>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</si>
  <si>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</si>
  <si>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</si>
  <si>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</si>
  <si>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</si>
  <si>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</si>
  <si>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</si>
  <si>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</si>
  <si>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</si>
  <si>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</si>
  <si>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</si>
  <si>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</si>
  <si>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</si>
  <si>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</si>
  <si>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</si>
  <si>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</si>
  <si>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</si>
  <si>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</si>
  <si>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</si>
  <si>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</si>
  <si>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</si>
  <si>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</si>
  <si>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</si>
  <si>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</si>
  <si>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</si>
  <si>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</si>
  <si>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</si>
  <si>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</si>
  <si>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</si>
  <si>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</si>
  <si>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</si>
  <si>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</si>
  <si>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</si>
  <si>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</si>
  <si>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</si>
  <si>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</si>
  <si>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</si>
  <si>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</si>
  <si>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</si>
  <si>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</si>
  <si>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</si>
  <si>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</si>
  <si>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</si>
  <si>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</si>
  <si>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</si>
  <si>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</si>
  <si>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</si>
  <si>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</si>
  <si>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</si>
  <si>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</si>
  <si>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</si>
  <si>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</si>
  <si>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</si>
  <si>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</si>
  <si>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</si>
  <si>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</si>
  <si>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</si>
  <si>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</si>
  <si>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</si>
  <si>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</si>
  <si>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</si>
  <si>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</si>
  <si>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</si>
  <si>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</si>
  <si>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</si>
  <si>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</si>
  <si>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</si>
  <si>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</si>
  <si>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</si>
  <si>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</si>
  <si>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</si>
  <si>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</si>
  <si>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</si>
  <si>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</si>
  <si>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</si>
  <si>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</si>
  <si>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</si>
  <si>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</si>
  <si>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</si>
  <si>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</si>
  <si>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</si>
  <si>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</si>
  <si>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</si>
  <si>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</si>
  <si>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</si>
  <si>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</si>
  <si>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</si>
  <si>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</si>
  <si>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</si>
  <si>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</si>
  <si>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</si>
  <si>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</si>
  <si>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</si>
  <si>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</si>
  <si>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</si>
  <si>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</si>
  <si>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</si>
  <si>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</si>
  <si>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</si>
  <si>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</si>
  <si>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</si>
  <si>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</si>
  <si>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</si>
  <si>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</si>
  <si>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</si>
  <si>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</si>
  <si>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</si>
  <si>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</si>
  <si>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</si>
  <si>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</si>
  <si>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</si>
  <si>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</si>
  <si>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</si>
  <si>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</si>
  <si>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</si>
  <si>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</si>
  <si>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</si>
  <si>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</si>
  <si>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</si>
  <si>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</si>
  <si>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</si>
  <si>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</si>
  <si>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</si>
  <si>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</si>
  <si>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</si>
  <si>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</si>
  <si>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</si>
  <si>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</si>
  <si>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</si>
  <si>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</si>
  <si>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</si>
  <si>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</si>
  <si>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</si>
  <si>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</si>
  <si>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</si>
  <si>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</si>
  <si>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</si>
  <si>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</si>
  <si>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</si>
  <si>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</si>
  <si>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</si>
  <si>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</si>
  <si>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</si>
  <si>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</si>
  <si>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</si>
  <si>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</si>
  <si>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</si>
  <si>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</si>
  <si>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</si>
  <si>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</si>
  <si>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</si>
  <si>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</si>
  <si>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</si>
  <si>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</si>
  <si>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</si>
  <si>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</si>
  <si>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</si>
  <si>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</si>
  <si>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</si>
  <si>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</si>
  <si>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</si>
  <si>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</si>
  <si>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</si>
  <si>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</si>
  <si>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</si>
  <si>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</si>
  <si>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</si>
  <si>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</si>
  <si>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</si>
  <si>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</si>
  <si>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</si>
  <si>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</si>
  <si>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</si>
  <si>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</si>
  <si>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</si>
  <si>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</si>
  <si>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</si>
  <si>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</si>
  <si>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</si>
  <si>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</si>
  <si>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</si>
  <si>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</si>
  <si>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</si>
  <si>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</si>
  <si>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</si>
  <si>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</si>
  <si>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</si>
  <si>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</si>
  <si>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</si>
  <si>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</si>
  <si>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</si>
  <si>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</si>
  <si>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</si>
  <si>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</si>
  <si>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</si>
  <si>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</si>
  <si>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</si>
  <si>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</si>
  <si>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</si>
  <si>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</si>
  <si>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</si>
  <si>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</si>
  <si>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</si>
  <si>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</si>
  <si>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</si>
  <si>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</si>
  <si>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</si>
  <si>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</si>
  <si>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</si>
  <si>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</si>
  <si>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</si>
  <si>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</si>
  <si>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</si>
  <si>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</si>
  <si>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</si>
  <si>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</si>
  <si>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</si>
  <si>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</si>
  <si>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</si>
  <si>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</si>
  <si>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</si>
  <si>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</si>
  <si>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</si>
  <si>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</si>
  <si>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</si>
  <si>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</si>
  <si>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</si>
  <si>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</si>
  <si>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</si>
  <si>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</si>
  <si>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</si>
  <si>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</si>
  <si>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</si>
  <si>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</si>
  <si>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</si>
  <si>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</si>
  <si>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</si>
  <si>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</si>
  <si>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</si>
  <si>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</si>
  <si>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</si>
  <si>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</si>
  <si>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</si>
  <si>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</si>
  <si>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</si>
  <si>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</si>
  <si>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</si>
  <si>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</si>
  <si>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</si>
  <si>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</si>
  <si>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</si>
  <si>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</si>
  <si>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</si>
  <si>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</si>
  <si>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</si>
  <si>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</si>
  <si>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</si>
  <si>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</si>
  <si>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</si>
  <si>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</si>
  <si>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</si>
  <si>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</si>
  <si>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</si>
  <si>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</si>
  <si>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</si>
  <si>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</si>
  <si>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</si>
  <si>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</si>
  <si>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</si>
  <si>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</si>
  <si>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</si>
  <si>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</si>
  <si>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</si>
  <si>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</si>
  <si>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</si>
  <si>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</si>
  <si>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</si>
  <si>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</si>
  <si>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</si>
  <si>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</si>
  <si>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</si>
  <si>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</si>
  <si>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</si>
  <si>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</si>
  <si>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</si>
  <si>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</si>
  <si>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</si>
  <si>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</si>
  <si>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</si>
  <si>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</si>
  <si>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</si>
  <si>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</si>
  <si>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</si>
  <si>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</si>
  <si>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</si>
  <si>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</si>
  <si>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</si>
  <si>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</si>
  <si>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</si>
  <si>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</si>
  <si>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</si>
  <si>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</si>
  <si>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</si>
  <si>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</si>
  <si>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</si>
  <si>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</si>
  <si>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</si>
  <si>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</si>
  <si>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</si>
  <si>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</si>
  <si>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</si>
  <si>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</si>
  <si>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</si>
  <si>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</si>
  <si>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</si>
  <si>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</si>
  <si>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</si>
  <si>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</si>
  <si>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</si>
  <si>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</si>
  <si>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</si>
  <si>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</si>
  <si>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</si>
  <si>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</si>
  <si>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</si>
  <si>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</si>
  <si>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</si>
  <si>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</si>
  <si>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</si>
  <si>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</si>
  <si>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</si>
  <si>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</si>
  <si>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</si>
  <si>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</si>
  <si>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</si>
  <si>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</si>
  <si>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</si>
  <si>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</si>
  <si>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</si>
  <si>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</si>
  <si>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</si>
  <si>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</si>
  <si>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</si>
  <si>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</si>
  <si>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</si>
  <si>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</si>
  <si>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</si>
  <si>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</si>
  <si>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</si>
  <si>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</si>
  <si>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</si>
  <si>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</si>
  <si>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</si>
  <si>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</si>
  <si>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</si>
  <si>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</si>
  <si>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</si>
  <si>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</si>
  <si>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</si>
  <si>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</si>
  <si>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</si>
  <si>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</si>
  <si>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</si>
  <si>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</si>
  <si>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</si>
  <si>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</si>
  <si>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</si>
  <si>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</si>
  <si>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</si>
  <si>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</si>
  <si>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</si>
  <si>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</si>
  <si>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</si>
  <si>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</si>
  <si>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</si>
  <si>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</si>
  <si>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</si>
  <si>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</si>
  <si>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</si>
  <si>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</si>
  <si>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</si>
  <si>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</si>
  <si>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</si>
  <si>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</si>
  <si>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</si>
  <si>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</si>
  <si>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</si>
  <si>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</si>
  <si>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</si>
  <si>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</si>
  <si>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</si>
  <si>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</si>
  <si>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</si>
  <si>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</si>
  <si>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</si>
  <si>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</si>
  <si>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</si>
  <si>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</si>
  <si>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</si>
  <si>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</si>
  <si>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</si>
  <si>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</si>
  <si>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</si>
  <si>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</si>
  <si>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</si>
  <si>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</si>
  <si>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</si>
  <si>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</si>
  <si>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</si>
  <si>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</si>
  <si>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</si>
  <si>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</si>
  <si>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</si>
  <si>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</si>
  <si>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</si>
  <si>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</si>
  <si>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</si>
  <si>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</si>
  <si>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</si>
  <si>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</si>
  <si>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</si>
  <si>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</si>
  <si>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</si>
  <si>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</si>
  <si>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</si>
  <si>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</si>
  <si>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</si>
  <si>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</si>
  <si>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</si>
  <si>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</si>
  <si>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</si>
  <si>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</si>
  <si>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</si>
  <si>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</si>
  <si>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</si>
  <si>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</si>
  <si>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</si>
  <si>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</si>
  <si>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</si>
  <si>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</si>
  <si>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</si>
  <si>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</si>
  <si>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</si>
  <si>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</si>
  <si>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</si>
  <si>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</si>
  <si>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</si>
  <si>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</si>
  <si>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</si>
  <si>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</si>
  <si>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</si>
  <si>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</si>
  <si>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</si>
  <si>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</si>
  <si>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</si>
  <si>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</si>
  <si>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</si>
  <si>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</si>
  <si>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</si>
  <si>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</si>
  <si>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</si>
  <si>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</si>
  <si>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</si>
  <si>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</si>
  <si>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</si>
  <si>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</si>
  <si>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</si>
  <si>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</si>
  <si>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</si>
  <si>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</si>
  <si>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</si>
  <si>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</si>
  <si>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</si>
  <si>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</si>
  <si>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</si>
  <si>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</si>
  <si>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</si>
  <si>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</si>
  <si>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</si>
  <si>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</si>
  <si>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</si>
  <si>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</si>
  <si>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</si>
  <si>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</si>
  <si>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</si>
  <si>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</si>
  <si>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</si>
  <si>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</si>
  <si>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</si>
  <si>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</si>
  <si>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</si>
  <si>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</si>
  <si>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</si>
  <si>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</si>
  <si>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PCM-20251030-00000222</t>
  </si>
  <si>
    <t xml:space="preserve">team at site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</si>
  <si>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</si>
  <si>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</si>
  <si>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</si>
  <si>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</si>
  <si>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</si>
  <si>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</si>
  <si>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</si>
  <si>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</si>
  <si>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</si>
  <si>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</si>
  <si>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</si>
  <si>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</si>
  <si>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</si>
  <si>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</si>
  <si>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</si>
  <si>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</si>
  <si>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</si>
  <si>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</si>
  <si>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</si>
  <si>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</si>
  <si>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</si>
  <si>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</si>
  <si>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</si>
  <si>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</si>
  <si>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</si>
  <si>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</si>
  <si>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</si>
  <si>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</si>
  <si>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</si>
  <si>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</si>
  <si>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</si>
  <si>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</si>
  <si>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</si>
  <si>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</si>
  <si>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</si>
  <si>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</si>
  <si>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</si>
  <si>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</si>
  <si>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</si>
  <si>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</si>
  <si>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</si>
  <si>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</si>
  <si>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</si>
  <si>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</si>
  <si>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</si>
  <si>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</si>
  <si>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</si>
  <si>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</si>
  <si>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</si>
  <si>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</si>
  <si>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</si>
  <si>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</si>
  <si>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</si>
  <si>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</si>
  <si>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</si>
  <si>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</si>
  <si>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</si>
  <si>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</si>
  <si>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</si>
  <si>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</si>
  <si>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</si>
  <si>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</si>
  <si>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</si>
  <si>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</si>
  <si>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</si>
  <si>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</si>
  <si>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</si>
  <si>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</si>
  <si>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</si>
  <si>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</si>
  <si>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</si>
  <si>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</si>
  <si>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</si>
  <si>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</si>
  <si>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</si>
  <si>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</si>
  <si>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</si>
  <si>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</si>
  <si>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</si>
  <si>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</si>
  <si>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</si>
  <si>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</si>
  <si>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</si>
  <si>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</si>
  <si>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PCM-20251030-00000244</t>
  </si>
  <si>
    <t>ETA 25 KM</t>
  </si>
  <si>
    <t xml:space="preserve"> PCM-20250215-00000830 </t>
  </si>
  <si>
    <t>LTE site still down and  site located in aramco area access issue need special permission</t>
  </si>
  <si>
    <t>PCM-20251029-00003000</t>
  </si>
  <si>
    <t>was night access issue / USF area team EM team on the way  150 mins</t>
  </si>
  <si>
    <t>PCM-20251030-00000257</t>
  </si>
  <si>
    <t>40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</si>
  <si>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</si>
  <si>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</si>
  <si>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</si>
  <si>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</si>
  <si>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</si>
  <si>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</si>
  <si>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PCM-20251030-00000287</t>
  </si>
  <si>
    <t>EM team at site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</si>
</sst>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rgb="FF000000"/>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6" fillId="0" borderId="20" xfId="0" applyFont="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5" totalsRowShown="0" headerRowDxfId="174" dataDxfId="173" headerRowBorderDxfId="171" tableBorderDxfId="172" totalsRowBorderDxfId="170">
  <autoFilter ref="A1:L14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1" totalsRowShown="0" headerRowDxfId="157" dataDxfId="156" headerRowBorderDxfId="154" tableBorderDxfId="155" totalsRowBorderDxfId="153">
  <autoFilter ref="A1:CJ18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0" totalsRowShown="0" headerRowDxfId="31" dataDxfId="30" headerRowBorderDxfId="28" tableBorderDxfId="29">
  <autoFilter ref="A1:L41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5"/>
  <sheetViews>
    <sheetView workbookViewId="0">
      <selection activeCell="K12" sqref="K11:K12"/>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297.27886435185064</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0.6599291666643694</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8705</v>
      </c>
      <c r="E4" s="135" t="s">
        <v>39021</v>
      </c>
      <c r="F4" s="136">
        <v>45960.10019675926</v>
      </c>
      <c r="G4" s="137">
        <f ca="1">IFERROR(NOW()-F4,"")</f>
        <v>0.12709351851663087</v>
      </c>
      <c r="H4" s="136">
        <v>45960.095335648148</v>
      </c>
      <c r="I4" s="134" t="str">
        <f>IFERROR(VLOOKUP(D4,DB!A:F,6,0),"")</f>
        <v>Power Cube</v>
      </c>
      <c r="J4" s="134" t="str">
        <f>IFERROR(VLOOKUP(D4,DB!A:G,7,0),"")</f>
        <v>No BB Design+Weak</v>
      </c>
      <c r="K4" s="138" t="s">
        <v>39026</v>
      </c>
      <c r="L4" s="139" t="str">
        <f>IFERROR(VLOOKUP(D4,DB!A:I,9,0),"")</f>
        <v>Latis</v>
      </c>
    </row>
    <row r="5" spans="1:15" ht="15" customHeight="1">
      <c r="A5" s="133"/>
      <c r="B5" s="134" t="str">
        <f>IFERROR(VLOOKUP(D5,DB!A:K,11,0),"")</f>
        <v/>
      </c>
      <c r="C5" s="134"/>
      <c r="D5" s="134"/>
      <c r="E5" s="135"/>
      <c r="F5" s="136"/>
      <c r="G5" s="137">
        <f ca="1">IFERROR(NOW()-F5,"")</f>
        <v>45960.227290277777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45960.227290277777</v>
      </c>
      <c r="H6" s="136"/>
      <c r="I6" s="134" t="str">
        <f>IFERROR(VLOOKUP(D6,DB!A:F,6,0),"")</f>
        <v/>
      </c>
      <c r="J6" s="134" t="str">
        <f>IFERROR(VLOOKUP(D6,DB!A:G,7,0),"")</f>
        <v/>
      </c>
      <c r="K6" s="138"/>
      <c r="L6" s="139" t="str">
        <f>IFERROR(VLOOKUP(D6,DB!A:I,9,0),"")</f>
        <v/>
      </c>
    </row>
    <row r="7" spans="1:15" ht="15" customHeight="1">
      <c r="A7" s="133"/>
      <c r="B7" s="134" t="str">
        <f>IFERROR(VLOOKUP(D7,DB!A:K,11,0),"")</f>
        <v/>
      </c>
      <c r="C7" s="134"/>
      <c r="D7" s="170"/>
      <c r="E7" s="135"/>
      <c r="F7" s="136"/>
      <c r="G7" s="137">
        <f ca="1">IFERROR(NOW()-F7,"")</f>
        <v>45960.227290277777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45960.227290277777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45960.227290277777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45960.227290277777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45960.227290277777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45960.227290277777</v>
      </c>
      <c r="H12" s="136"/>
      <c r="I12" s="134" t="str">
        <f>IFERROR(VLOOKUP(D12,DB!A:F,6,0),"")</f>
        <v/>
      </c>
      <c r="J12" s="134" t="str">
        <f>IFERROR(VLOOKUP(D12,DB!A:G,7,0),"")</f>
        <v/>
      </c>
      <c r="K12" s="138"/>
      <c r="L12" s="139" t="str">
        <f>IFERROR(VLOOKUP(D12,DB!A:I,9,0),"")</f>
        <v/>
      </c>
    </row>
    <row r="13" spans="1:15" ht="15" customHeight="1">
      <c r="A13" s="145"/>
      <c r="B13" s="146" t="str">
        <f>IFERROR(VLOOKUP(D13,DB!A:K,11,0),"")</f>
        <v/>
      </c>
      <c r="C13" s="146"/>
      <c r="D13" s="146"/>
      <c r="E13" s="147"/>
      <c r="F13" s="148"/>
      <c r="G13" s="149">
        <f ca="1">IFERROR(NOW()-F13,"")</f>
        <v>45960.227290277777</v>
      </c>
      <c r="H13" s="148"/>
      <c r="I13" s="146" t="str">
        <f>IFERROR(VLOOKUP(D13,DB!A:F,6,0),"")</f>
        <v/>
      </c>
      <c r="J13" s="146" t="str">
        <f>IFERROR(VLOOKUP(D13,DB!A:G,7,0),"")</f>
        <v/>
      </c>
      <c r="K13" s="150"/>
      <c r="L13" s="151" t="str">
        <f>IFERROR(VLOOKUP(D13,DB!A:I,9,0),"")</f>
        <v/>
      </c>
    </row>
    <row r="14" spans="1:15" ht="15" customHeight="1">
      <c r="A14" s="133"/>
      <c r="B14" s="134" t="str">
        <f>IFERROR(VLOOKUP(D14,DB!A:K,11,0),"")</f>
        <v/>
      </c>
      <c r="C14" s="134"/>
      <c r="D14" s="134"/>
      <c r="E14" s="135"/>
      <c r="F14" s="136"/>
      <c r="G14" s="137">
        <f ca="1">IFERROR(NOW()-F14,"")</f>
        <v>45960.227290277777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45960.227290277777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45960.227290277777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45960.227290277777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45960.227290277777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45960.227290277777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45960.227290277777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80"/>
      <c r="E21" s="135"/>
      <c r="F21" s="136"/>
      <c r="G21" s="137">
        <f ca="1">IFERROR(NOW()-F21,"")</f>
        <v>45960.227290277777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45960.227290277777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45960.227290277777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45960.227290277777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45960.227290277777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45960.227290277777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45960.227290277777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45960.227290277777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45960.227290277777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45960.227290277777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45960.227290277777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45960.227290277777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45960.227290277777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45960.227290277777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45960.227290277777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45960.227290277777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45960.227290277777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45960.227290277777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45960.227290277777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45960.227290277777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45960.227290277777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45960.227290277777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45960.227290277777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45960.227290277777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45960.227290277777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45960.227290277777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45960.227290277777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45960.227290277777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45960.227290277777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45960.227290277777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45960.227290277777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45960.227290277777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45960.227290277777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45960.227290277777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45960.227290277777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45960.227290277777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45960.227290277777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45960.227290277777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45960.227290277777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45960.227290277777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45960.227290277777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45960.227290277777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45960.227290277777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45960.227290277777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45960.227290277777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45960.227290277777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45960.227290277777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45960.227290277777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45960.227290277777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45960.227290277777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45960.227290277777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45960.227290277777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45960.227290277777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45960.227290277777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45960.227290277777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45960.227290277777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45960.227290277777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45960.227290277777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45960.227290277777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45960.227290277777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45960.227290277777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45960.227290277777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45960.227290277777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45960.227290277777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45960.227290277777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45960.227290277777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45960.227290277777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45960.227290277777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45960.227290277777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45960.227290277777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45960.227290277777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45960.227290277777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45960.227290277777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45960.227290277777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45960.227290277777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45960.227290277777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45960.227290277777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45960.227290277777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45960.227290277777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45960.227290277777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45960.227290277777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45960.227290277777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45960.227290277777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45960.227290277777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45960.227290277777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45960.227290277777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45960.227290277777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45960.227290277777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45960.227290277777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45960.227290277777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45960.227290277777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45960.227290277777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45960.227290277777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45960.227290277777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45960.227290277777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45960.227290277777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45960.227290277777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45960.227290277777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45960.227290277777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45960.227290277777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45960.227290277777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45960.227290277777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45960.227290277777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45960.227290277777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45960.227290277777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45960.227290277777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45960.227290277777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45960.227290277777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45960.227290277777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45960.227290277777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45960.227290277777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45960.227290277777</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45960.227290277777</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45960.227290277777</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45960.227290277777</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45960.227290277777</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45960.227290277777</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45960.227290277777</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45960.227290277777</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45960.227290277777</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45960.227290277777</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45960.227290277777</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45960.227290277777</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45960.227290277777</v>
      </c>
      <c r="H144" s="136"/>
      <c r="I144" s="134" t="str">
        <f>IFERROR(VLOOKUP(D144,DB!A:F,6,0),"")</f>
        <v/>
      </c>
      <c r="J144" s="134" t="str">
        <f>IFERROR(VLOOKUP(D144,DB!A:G,7,0),"")</f>
        <v/>
      </c>
      <c r="K144" s="138"/>
      <c r="L144" s="139" t="str">
        <f>IFERROR(VLOOKUP(D144,DB!A:I,9,0),"")</f>
        <v/>
      </c>
    </row>
    <row r="145" spans="1:12" ht="15" customHeight="1">
      <c r="A145" s="145"/>
      <c r="B145" s="146" t="str">
        <f>IFERROR(VLOOKUP(D145,DB!A:K,11,0),"")</f>
        <v/>
      </c>
      <c r="C145" s="146"/>
      <c r="D145" s="146"/>
      <c r="E145" s="147"/>
      <c r="F145" s="148"/>
      <c r="G145" s="149">
        <f ca="1">IFERROR(NOW()-F145,"")</f>
        <v>45960.227290277777</v>
      </c>
      <c r="H145" s="148"/>
      <c r="I145" s="146" t="str">
        <f>IFERROR(VLOOKUP(D145,DB!A:F,6,0),"")</f>
        <v/>
      </c>
      <c r="J145" s="146" t="str">
        <f>IFERROR(VLOOKUP(D145,DB!A:G,7,0),"")</f>
        <v/>
      </c>
      <c r="K145" s="150"/>
      <c r="L145" s="151" t="str">
        <f>IFERROR(VLOOKUP(D145,DB!A:I,9,0),"")</f>
        <v/>
      </c>
    </row>
  </sheetData>
  <customSheetViews>
    <customSheetView guid="{F6042A99-DD27-4453-835D-0834D95730CC}" filter="1" showAutoFilter="1">
      <pageMargins left="0" right="0" top="0" bottom="0" header="0" footer="0"/>
      <autoFilter ref="B1:M1" xr:uid="{1AD49E3E-009B-4392-8ED6-D63E8BF9C3AC}"/>
    </customSheetView>
  </customSheetViews>
  <dataValidations count="2">
    <dataValidation allowBlank="1" showInputMessage="1" showErrorMessage="1" sqref="E1" xr:uid="{5DBA255D-CDD9-49FB-AD3C-AF70AB4EE696}"/>
    <dataValidation type="list" allowBlank="1" showInputMessage="1" showErrorMessage="1" sqref="E2:E14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1"/>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135.22745231481531</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1.485206944445963</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2</v>
      </c>
      <c r="D5" s="18" t="s">
        <v>26000</v>
      </c>
      <c r="E5" s="114" t="s">
        <v>39021</v>
      </c>
      <c r="F5" s="115">
        <v>45960.157847222225</v>
      </c>
      <c r="G5" s="116">
        <f ca="1">IFERROR(NOW()-F5,"-")</f>
        <v>6.9443055552255828E-2</v>
      </c>
      <c r="H5" s="76">
        <v>45960.153067129628</v>
      </c>
      <c r="I5" s="18" t="str">
        <f>IFERROR(VLOOKUP(D5,DB!A:F,6,0),"")</f>
        <v>Generator-SG</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63"/>
      <c r="E6" s="114"/>
      <c r="F6" s="115"/>
      <c r="G6" s="116">
        <f ca="1">IFERROR(NOW()-F6,"-")</f>
        <v>45960.227290277777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45960.227290277777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45960.227290277777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45960.227290277777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45960.227290277777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45960.227290277777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45960.227290277777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45960.227290277777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45960.227290277777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45960.227290277777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45960.227290277777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45960.227290277777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45960.227290277777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45960.227290277777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45960.227290277777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45960.227290277777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45960.227290277777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45960.227290277777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45960.227290277777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45960.227290277777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45960.227290277777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45960.227290277777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45960.227290277777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45960.227290277777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45960.227290277777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45960.227290277777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45960.227290277777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45960.227290277777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45960.227290277777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45960.227290277777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45960.227290277777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61"/>
      <c r="B37" s="162" t="str">
        <f>IFERROR(VLOOKUP(D37,DB!A:K,11,0),"")</f>
        <v/>
      </c>
      <c r="C37" s="162"/>
      <c r="D37" s="162"/>
      <c r="E37" s="163"/>
      <c r="F37" s="164"/>
      <c r="G37" s="165">
        <f ca="1">IFERROR(NOW()-F37,"-")</f>
        <v>45960.227290277777</v>
      </c>
      <c r="H37" s="164"/>
      <c r="I37" s="162" t="str">
        <f>IFERROR(VLOOKUP(D37,DB!A:F,6,0),"")</f>
        <v/>
      </c>
      <c r="J37" s="162" t="str">
        <f>IFERROR(VLOOKUP(D37,DB!A:G,7,0),"")</f>
        <v/>
      </c>
      <c r="K37" s="166"/>
      <c r="L37" s="162" t="str">
        <f>IFERROR(VLOOKUP(D37,DB!A:I,9,0),"")</f>
        <v/>
      </c>
      <c r="M37" s="162"/>
      <c r="N37" s="162"/>
      <c r="O37" s="162"/>
      <c r="P37" s="162"/>
      <c r="Q37" s="162"/>
      <c r="R37" s="162"/>
      <c r="S37" s="162"/>
      <c r="T37" s="162"/>
      <c r="U37" s="162"/>
      <c r="V37" s="162"/>
      <c r="W37" s="162"/>
      <c r="X37" s="162"/>
      <c r="Y37" s="162"/>
      <c r="Z37" s="162"/>
      <c r="AA37" s="162"/>
      <c r="AB37" s="162"/>
      <c r="AC37" s="162"/>
      <c r="AD37" s="162"/>
      <c r="AE37" s="162"/>
      <c r="AF37" s="162"/>
      <c r="AG37" s="162"/>
      <c r="AH37" s="162"/>
      <c r="AI37" s="162"/>
      <c r="AJ37" s="162"/>
      <c r="AK37" s="162"/>
      <c r="AL37" s="162"/>
      <c r="AM37" s="162"/>
      <c r="AN37" s="162"/>
      <c r="AO37" s="162"/>
      <c r="AP37" s="162"/>
      <c r="AQ37" s="162"/>
      <c r="AR37" s="162"/>
      <c r="AS37" s="162"/>
      <c r="AT37" s="162"/>
      <c r="AU37" s="162"/>
      <c r="AV37" s="162"/>
      <c r="AW37" s="162"/>
      <c r="AX37" s="162"/>
      <c r="AY37" s="162"/>
      <c r="AZ37" s="162"/>
      <c r="BA37" s="162"/>
      <c r="BB37" s="162"/>
      <c r="BC37" s="162"/>
      <c r="BD37" s="162"/>
      <c r="BE37" s="162"/>
      <c r="BF37" s="162"/>
      <c r="BG37" s="162"/>
      <c r="BH37" s="162"/>
      <c r="BI37" s="162"/>
      <c r="BJ37" s="162"/>
      <c r="BK37" s="162"/>
      <c r="BL37" s="162"/>
      <c r="BM37" s="162"/>
      <c r="BN37" s="162"/>
      <c r="BO37" s="162"/>
      <c r="BP37" s="162"/>
      <c r="BQ37" s="162"/>
      <c r="BR37" s="162"/>
      <c r="BS37" s="162"/>
      <c r="BT37" s="162"/>
      <c r="BU37" s="162"/>
      <c r="BV37" s="162"/>
      <c r="BW37" s="162"/>
      <c r="BX37" s="162"/>
      <c r="BY37" s="162"/>
      <c r="BZ37" s="162"/>
      <c r="CA37" s="162"/>
      <c r="CB37" s="162"/>
      <c r="CC37" s="162"/>
      <c r="CD37" s="162"/>
      <c r="CE37" s="162"/>
      <c r="CF37" s="162"/>
      <c r="CG37" s="162"/>
      <c r="CH37" s="162"/>
      <c r="CI37" s="162"/>
      <c r="CJ37" s="167"/>
    </row>
    <row r="38" spans="1:88" ht="31.5" customHeight="1">
      <c r="A38" s="113"/>
      <c r="B38" s="18" t="str">
        <f>IFERROR(VLOOKUP(D38,DB!A:K,11,0),"")</f>
        <v/>
      </c>
      <c r="C38" s="18"/>
      <c r="D38" s="18"/>
      <c r="E38" s="114"/>
      <c r="F38" s="115"/>
      <c r="G38" s="116">
        <f ca="1">IFERROR(NOW()-F38,"-")</f>
        <v>45960.227290277777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45960.227290277777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45960.227290277777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45960.227290277777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45960.227290277777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45960.227290277777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45960.227290277777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45960.227290277777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45960.227290277777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45960.227290277777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45960.227290277777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45960.227290277777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45960.227290277777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45960.227290277777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45960.227290277777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45960.227290277777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45960.227290277777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45960.227290277777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45960.227290277777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45960.227290277777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45960.227290277777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45960.227290277777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45960.227290277777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45960.227290277777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45960.227290277777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45960.227290277777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45960.227290277777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45960.227290277777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45960.227290277777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45960.227290277777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45960.227290277777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45960.227290277777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45960.227290277777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45960.227290277777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45960.227290277777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45960.227290277777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45960.227290277777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45960.227290277777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45960.227290277777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45960.227290277777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45960.227290277777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45960.227290277777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45960.227290277777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45960.227290277777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45960.227290277777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45960.227290277777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45960.227290277777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45960.227290277777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45960.227290277777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45960.227290277777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45960.227290277777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45960.227290277777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45960.227290277777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45960.227290277777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45960.227290277777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45960.227290277777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45960.227290277777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45960.227290277777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45960.227290277777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45960.227290277777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45960.227290277777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45960.227290277777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45960.227290277777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45960.227290277777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45960.227290277777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45960.227290277777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45960.227290277777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45960.227290277777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45960.227290277777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45960.227290277777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45960.227290277777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45960.227290277777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45960.227290277777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45960.227290277777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45960.227290277777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45960.227290277777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45960.227290277777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45960.227290277777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45960.227290277777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45960.227290277777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45960.227290277777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45960.227290277777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45960.227290277777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45960.227290277777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45960.227290277777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45960.227290277777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45960.227290277777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45960.227290277777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45960.227290277777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45960.227290277777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45960.227290277777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45960.227290277777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45960.227290277777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45960.227290277777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45960.227290277777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45960.227290277777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45960.227290277777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45960.227290277777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45960.227290277777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45960.227290277777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45960.227290277777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45960.227290277777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45960.227290277777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45960.227290277777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45960.227290277777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45960.227290277777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45960.227290277777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45960.227290277777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45960.227290277777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45960.227290277777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45960.227290277777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45960.227290277777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45960.227290277777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45960.227290277777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45960.227290277777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45960.227290277777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45960.227290277777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45960.227290277777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45960.227290277777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45960.227290277777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45960.227290277777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45960.227290277777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45960.227290277777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45960.227290277777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45960.227290277777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45960.227290277777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45960.227290277777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45960.227290277777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45960.227290277777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45960.227290277777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45960.227290277777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45960.227290277777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45960.227290277777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45960.227290277777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45960.227290277777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45960.227290277777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45960.227290277777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45960.227290277777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45960.227290277777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45960.227290277777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45960.227290277777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45960.227290277777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45960.227290277777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61"/>
      <c r="B181" s="162" t="str">
        <f>IFERROR(VLOOKUP(D181,DB!A:K,11,0),"")</f>
        <v/>
      </c>
      <c r="C181" s="162"/>
      <c r="D181" s="162"/>
      <c r="E181" s="163"/>
      <c r="F181" s="164"/>
      <c r="G181" s="165">
        <f ca="1">IFERROR(NOW()-F181,"-")</f>
        <v>45960.227290277777</v>
      </c>
      <c r="H181" s="164"/>
      <c r="I181" s="162" t="str">
        <f>IFERROR(VLOOKUP(D181,DB!A:F,6,0),"")</f>
        <v/>
      </c>
      <c r="J181" s="162" t="str">
        <f>IFERROR(VLOOKUP(D181,DB!A:G,7,0),"")</f>
        <v/>
      </c>
      <c r="K181" s="166"/>
      <c r="L181" s="162" t="str">
        <f>IFERROR(VLOOKUP(D181,DB!A:I,9,0),"")</f>
        <v/>
      </c>
      <c r="M181" s="162"/>
      <c r="N181" s="162"/>
      <c r="O181" s="162"/>
      <c r="P181" s="162"/>
      <c r="Q181" s="162"/>
      <c r="R181" s="162"/>
      <c r="S181" s="162"/>
      <c r="T181" s="162"/>
      <c r="U181" s="162"/>
      <c r="V181" s="162"/>
      <c r="W181" s="162"/>
      <c r="X181" s="162"/>
      <c r="Y181" s="162"/>
      <c r="Z181" s="162"/>
      <c r="AA181" s="162"/>
      <c r="AB181" s="162"/>
      <c r="AC181" s="162"/>
      <c r="AD181" s="162"/>
      <c r="AE181" s="162"/>
      <c r="AF181" s="162"/>
      <c r="AG181" s="162"/>
      <c r="AH181" s="162"/>
      <c r="AI181" s="162"/>
      <c r="AJ181" s="162"/>
      <c r="AK181" s="162"/>
      <c r="AL181" s="162"/>
      <c r="AM181" s="162"/>
      <c r="AN181" s="162"/>
      <c r="AO181" s="162"/>
      <c r="AP181" s="162"/>
      <c r="AQ181" s="162"/>
      <c r="AR181" s="162"/>
      <c r="AS181" s="162"/>
      <c r="AT181" s="162"/>
      <c r="AU181" s="162"/>
      <c r="AV181" s="162"/>
      <c r="AW181" s="162"/>
      <c r="AX181" s="162"/>
      <c r="AY181" s="162"/>
      <c r="AZ181" s="162"/>
      <c r="BA181" s="162"/>
      <c r="BB181" s="162"/>
      <c r="BC181" s="162"/>
      <c r="BD181" s="162"/>
      <c r="BE181" s="162"/>
      <c r="BF181" s="162"/>
      <c r="BG181" s="162"/>
      <c r="BH181" s="162"/>
      <c r="BI181" s="162"/>
      <c r="BJ181" s="162"/>
      <c r="BK181" s="162"/>
      <c r="BL181" s="162"/>
      <c r="BM181" s="162"/>
      <c r="BN181" s="162"/>
      <c r="BO181" s="162"/>
      <c r="BP181" s="162"/>
      <c r="BQ181" s="162"/>
      <c r="BR181" s="162"/>
      <c r="BS181" s="162"/>
      <c r="BT181" s="162"/>
      <c r="BU181" s="162"/>
      <c r="BV181" s="162"/>
      <c r="BW181" s="162"/>
      <c r="BX181" s="162"/>
      <c r="BY181" s="162"/>
      <c r="BZ181" s="162"/>
      <c r="CA181" s="162"/>
      <c r="CB181" s="162"/>
      <c r="CC181" s="162"/>
      <c r="CD181" s="162"/>
      <c r="CE181" s="162"/>
      <c r="CF181" s="162"/>
      <c r="CG181" s="162"/>
      <c r="CH181" s="162"/>
      <c r="CI181" s="162"/>
      <c r="CJ181" s="167"/>
    </row>
  </sheetData>
  <dataValidations count="2">
    <dataValidation allowBlank="1" showInputMessage="1" showErrorMessage="1" sqref="E1" xr:uid="{4D935161-CDD3-4592-B877-3FB59C99E142}"/>
    <dataValidation type="list" allowBlank="1" showInputMessage="1" showErrorMessage="1" sqref="E3:E18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45960.227290277777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45960.227290277777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45960.227290277777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45960.227290277777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45960.227290277777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45960.227290277777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45960.227290277777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45960.227290277777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45960.227290277777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45960.227290277777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45960.227290277777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45960.227290277777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45960.227290277777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45960.227290277777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45960.227290277777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45960.227290277777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45960.227290277777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45960.227290277777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45960.227290277777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45960.227290277777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45960.227290277777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45960.227290277777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45960.227290277777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45960.227290277777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45960.227290277777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45960.227290277777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45960.227290277777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45960.227290277777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45960.227290277777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45960.227290277777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45960.227290277777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45960.227290277777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45960.227290277777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45960.227290277777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45960.227290277777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45960.227290277777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45960.227290277777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45960.227290277777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45960.227290277777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45960.227290277777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45960.227290277777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45960.227290277777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45960.227290277777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45960.227290277777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45960.227290277777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45960.227290277777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45960.227290277777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45960.227290277777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45960.227290277777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45960.227290277777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45960.227290277777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45960.227290277777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45960.227290277777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45960.227290277777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45960.227290277777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45960.227290277777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45960.227290277777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45960.227290277777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45960.227290277777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45960.227290277777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45960.227290277777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45960.227290277777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45960.227290277777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45960.227290277777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45960.227290277777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45960.227290277777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45960.227290277777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45960.227290277777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45960.227290277777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45960.227290277777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45960.227290277777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45960.227290277777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45960.227290277777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45960.227290277777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45960.227290277777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45960.227290277777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45960.227290277777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45960.227290277777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45960.227290277777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45960.227290277777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45960.227290277777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45960.227290277777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45960.227290277777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45960.227290277777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45960.227290277777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45960.227290277777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45960.227290277777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45960.227290277777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45960.227290277777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45960.227290277777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45960.227290277777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45960.227290277777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45960.227290277777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45960.227290277777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45960.227290277777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45960.227290277777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45960.227290277777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45960.227290277777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45960.227290277777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45960.227290277777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45960.227290277777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45960.227290277777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45960.227290277777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45960.227290277777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45960.227290277777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45960.227290277777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45960.227290277777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45960.227290277777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45960.227290277777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45960.227290277777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45960.227290277777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45960.227290277777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45960.227290277777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45960.227290277777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45960.227290277777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45960.227290277777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45960.227290277777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45960.227290277777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45960.227290277777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45960.227290277777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45960.227290277777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45960.227290277777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45960.227290277777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45960.227290277777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45960.227290277777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45960.227290277777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45960.227290277777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45960.227290277777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45960.227290277777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45960.227290277777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45960.227290277777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45960.227290277777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45960.227290277777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45960.227290277777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45960.227290277777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45960.227290277777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45960.227290277777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45960.227290277777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45960.227290277777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45960.227290277777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45960.227290277777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45960.227290277777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45960.227290277777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45960.227290277777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45960.227290277777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45960.227290277777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45960.227290277777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45960.227290277777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45960.227290277777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45960.227290277777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45960.227290277777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45960.227290277777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45960.227290277777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45960.227290277777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45960.227290277777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45960.227290277777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45960.227290277777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45960.227290277777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45960.227290277777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45960.227290277777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45960.227290277777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45960.227290277777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45960.227290277777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45960.227290277777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45960.227290277777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45960.227290277777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45960.227290277777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45960.227290277777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45960.227290277777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45960.227290277777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45960.227290277777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45960.227290277777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45960.227290277777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45960.227290277777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45960.227290277777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45960.227290277777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45960.227290277777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45960.227290277777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45960.227290277777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45960.227290277777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45960.227290277777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45960.227290277777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45960.227290277777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45960.227290277777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45960.227290277777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45960.227290277777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45960.227290277777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45960.227290277777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45960.227290277777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45960.227290277777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45960.227290277777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45960.227290277777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45960.227290277777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45960.227290277777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45960.227290277777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45960.227290277777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45960.227290277777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45960.227290277777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45960.227290277777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45960.227290277777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45960.227290277777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45960.227290277777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45960.227290277777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45960.227290277777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45960.227290277777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45960.227290277777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45960.227290277777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45960.227290277777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45960.227290277777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45960.227290277777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45960.227290277777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45960.227290277777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45960.227290277777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45960.227290277777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45960.227290277777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45960.227290277777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45960.227290277777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45960.227290277777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45960.227290277777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45960.227290277777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45960.227290277777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45960.227290277777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45960.227290277777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45960.227290277777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45960.227290277777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45960.227290277777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45960.227290277777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45960.227290277777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45960.227290277777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45960.227290277777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45960.227290277777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45960.227290277777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45960.227290277777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45960.227290277777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45960.227290277777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45960.227290277777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45960.227290277777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45960.227290277777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45960.227290277777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45960.227290277777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45960.227290277777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45960.227290277777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45960.227290277777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45960.227290277777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45960.227290277777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45960.227290277777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45960.227290277777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45960.227290277777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45960.227290277777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45960.227290277777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45960.227290277777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45960.227290277777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45960.227290277777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45960.227290277777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45960.227290277777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45960.227290277777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45960.227290277777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45960.227290277777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45960.227290277777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45960.227290277777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45960.227290277777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45960.227290277777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45960.227290277777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45960.227290277777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45960.227290277777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45960.227290277777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45960.227290277777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45960.227290277777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45960.227290277777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45960.227290277777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45960.227290277777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45960.227290277777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45960.227290277777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45960.227290277777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45960.227290277777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45960.227290277777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45960.227290277777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45960.227290277777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45960.227290277777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45960.227290277777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45960.227290277777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45960.227290277777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45960.227290277777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45960.227290277777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45960.227290277777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45960.227290277777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45960.227290277777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45960.227290277777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45960.227290277777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45960.227290277777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45960.227290277777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45960.227290277777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45960.227290277777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45960.227290277777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45960.227290277777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45960.227290277777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45960.227290277777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45960.227290277777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45960.227290277777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45960.227290277777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45960.227290277777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45960.227290277777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45960.227290277777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45960.227290277777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45960.227290277777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45960.227290277777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45960.227290277777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45960.227290277777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45960.227290277777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45960.227290277777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45960.227290277777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45960.227290277777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45960.227290277777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45960.227290277777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45960.227290277777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45960.227290277777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45960.227290277777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45960.227290277777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45960.227290277777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45960.227290277777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45960.227290277777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45960.227290277777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45960.227290277777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45960.227290277777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45960.227290277777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45960.227290277777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45960.227290277777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45960.227290277777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45960.227290277777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45960.227290277777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45960.227290277777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45960.227290277777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45960.227290277777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45960.227290277777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45960.227290277777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45960.227290277777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45960.227290277777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45960.227290277777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45960.227290277777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45960.227290277777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45960.227290277777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45960.227290277777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45960.227290277777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45960.227290277777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45960.227290277777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45960.227290277777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45960.227290277777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45960.227290277777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45960.227290277777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45960.227290277777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45960.227290277777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45960.227290277777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45960.227290277777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45960.227290277777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45960.227290277777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45960.227290277777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45960.227290277777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45960.227290277777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45960.227290277777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45960.227290277777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45960.227290277777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45960.227290277777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45960.227290277777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45960.227290277777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45960.227290277777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45960.227290277777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45960.227290277777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45960.227290277777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45960.227290277777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45960.227290277777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45960.227290277777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45960.227290277777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45960.227290277777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45960.227290277777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45960.227290277777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45960.227290277777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45960.227290277777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45960.227290277777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45960.227290277777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45960.227290277777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45960.227290277777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45960.227290277777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45960.227290277777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45960.227290277777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45960.227290277777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45960.227290277777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45960.227290277777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45960.227290277777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45960.227290277777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45960.227290277777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45960.227290277777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45960.227290277777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45960.227290277777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45960.227290277777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45960.227290277777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45960.227290277777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45960.227290277777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45960.227290277777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45960.227290277777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45960.227290277777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45960.227290277777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45960.227290277777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45960.227290277777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45960.227290277777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45960.227290277777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45960.227290277777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45960.227290277777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45960.227290277777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45960.227290277777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45960.227290277777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45960.227290277777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45960.227290277777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45960.227290277777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45960.227290277777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45960.227290277777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45960.227290277777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45960.227290277777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45960.227290277777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45960.227290277777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45960.227290277777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45960.227290277777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45960.227290277777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45960.227290277777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45960.227290277777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45960.227290277777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45960.227290277777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45960.227290277777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45960.227290277777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45960.227290277777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45960.227290277777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45960.227290277777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45960.227290277777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45960.227290277777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45960.227290277777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45960.227290277777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45960.227290277777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45960.227290277777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45960.227290277777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45960.227290277777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45960.227290277777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45960.227290277777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45960.227290277777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45960.227290277777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45960.227290277777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45960.227290277777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45960.227290277777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45960.227290277777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45960.227290277777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45960.227290277777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45960.227290277777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45960.227290277777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45960.227290277777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45960.227290277777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45960.227290277777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45960.227290277777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45960.227290277777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45960.227290277777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45960.227290277777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45960.227290277777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45960.227290277777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45960.227290277777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45960.227290277777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45960.227290277777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45960.227290277777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45960.227290277777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45960.227290277777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45960.227290277777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45960.227290277777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45960.227290277777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45960.227290277777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45960.227290277777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45960.227290277777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45960.227290277777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45960.227290277777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45960.227290277777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45960.227290277777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45960.227290277777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45960.227290277777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45960.227290277777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45960.227290277777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45960.227290277777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45960.227290277777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45960.227290277777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45960.227290277777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45960.227290277777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45960.227290277777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45960.227290277777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45960.227290277777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45960.227290277777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45960.227290277777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45960.227290277777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45960.227290277777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45960.227290277777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45960.227290277777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45960.227290277777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45960.227290277777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45960.227290277777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45960.227290277777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45960.227290277777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45960.227290277777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45960.227290277777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45960.227290277777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45960.227290277777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45960.227290277777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45960.227290277777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45960.227290277777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45960.227290277777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45960.227290277777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45960.227290277777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45960.227290277777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45960.227290277777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45960.227290277777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45960.227290277777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45960.227290277777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45960.227290277777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45960.227290277777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45960.227290277777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45960.227290277777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45960.227290277777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45960.227290277777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45960.227290277777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45960.227290277777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45960.227290277777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45960.227290277777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45960.227290277777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45960.227290277777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45960.227290277777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45960.227290277777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45960.227290277777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45960.227290277777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45960.227290277777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45960.227290277777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45960.227290277777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45960.227290277777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45960.227290277777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45960.227290277777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45960.227290277777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45960.227290277777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45960.227290277777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45960.227290277777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45960.227290277777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45960.227290277777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45960.227290277777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45960.227290277777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45960.227290277777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45960.227290277777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45960.227290277777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45960.227290277777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45960.227290277777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45960.227290277777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45960.227290277777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45960.227290277777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45960.227290277777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45960.227290277777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45960.227290277777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45960.227290277777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45960.227290277777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45960.227290277777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45960.227290277777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45960.227290277777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45960.227290277777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45960.227290277777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45960.227290277777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45960.227290277777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45960.227290277777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45960.227290277777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45960.227290277777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45960.227290277777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45960.227290277777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45960.227290277777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45960.227290277777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45960.227290277777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45960.227290277777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45960.227290277777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45960.227290277777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45960.227290277777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45960.227290277777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45960.227290277777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45960.227290277777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45960.227290277777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45960.227290277777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45960.227290277777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45960.227290277777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45960.227290277777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45960.227290277777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45960.227290277777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45960.227290277777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45960.227290277777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45960.227290277777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45960.227290277777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45960.227290277777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45960.227290277777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45960.227290277777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45960.227290277777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45960.227290277777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45960.227290277777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45960.227290277777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45960.227290277777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45960.227290277777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45960.227290277777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45960.227290277777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45960.227290277777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45960.227290277777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45960.227290277777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45960.227290277777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45960.227290277777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45960.227290277777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45960.227290277777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45960.227290277777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45960.227290277777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45960.227290277777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45960.227290277777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45960.227290277777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45960.227290277777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45960.227290277777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45960.227290277777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45960.227290277777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45960.227290277777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45960.227290277777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45960.227290277777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45960.227290277777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45960.227290277777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45960.227290277777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45960.227290277777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45960.227290277777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45960.227290277777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45960.227290277777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45960.227290277777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45960.227290277777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45960.227290277777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45960.227290277777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45960.227290277777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45960.227290277777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45960.227290277777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45960.227290277777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45960.227290277777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45960.227290277777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45960.227290277777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45960.227290277777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45960.227290277777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45960.227290277777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45960.227290277777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45960.227290277777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45960.227290277777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45960.227290277777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45960.227290277777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45960.227290277777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45960.227290277777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45960.227290277777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45960.227290277777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45960.227290277777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45960.227290277777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45960.227290277777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45960.227290277777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45960.227290277777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45960.227290277777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45960.227290277777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45960.227290277777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45960.227290277777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45960.227290277777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45960.227290277777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45960.227290277777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45960.227290277777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45960.227290277777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45960.227290277777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45960.227290277777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45960.227290277777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45960.227290277777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45960.227290277777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45960.227290277777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45960.227290277777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45960.227290277777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45960.227290277777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45960.227290277777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45960.227290277777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45960.227290277777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45960.227290277777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45960.227290277777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45960.227290277777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45960.227290277777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45960.227290277777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45960.227290277777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45960.227290277777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45960.227290277777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45960.227290277777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45960.227290277777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45960.227290277777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45960.227290277777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45960.227290277777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45960.227290277777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45960.227290277777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45960.227290277777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45960.227290277777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45960.227290277777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45960.227290277777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45960.227290277777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45960.227290277777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45960.227290277777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45960.227290277777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45960.227290277777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45960.227290277777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45960.227290277777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45960.227290277777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45960.227290277777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45960.227290277777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45960.227290277777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45960.227290277777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45960.227290277777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45960.227290277777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45960.227290277777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45960.227290277777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45960.227290277777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45960.227290277777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45960.227290277777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45960.227290277777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45960.227290277777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45960.227290277777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45960.227290277777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45960.227290277777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45960.227290277777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45960.227290277777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45960.227290277777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45960.227290277777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45960.227290277777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45960.227290277777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45960.227290277777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45960.227290277777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45960.227290277777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45960.227290277777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45960.227290277777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45960.227290277777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45960.227290277777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45960.227290277777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45960.227290277777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45960.227290277777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45960.227290277777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45960.227290277777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45960.227290277777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45960.227290277777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45960.227290277777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45960.227290277777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45960.227290277777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45960.227290277777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45960.227290277777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45960.227290277777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45960.227290277777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45960.227290277777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45960.227290277777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45960.227290277777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45960.227290277777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45960.227290277777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45960.227290277777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45960.227290277777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45960.227290277777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45960.227290277777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45960.227290277777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45960.227290277777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45960.227290277777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45960.227290277777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45960.227290277777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45960.227290277777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45960.227290277777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45960.227290277777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45960.227290277777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45960.227290277777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45960.227290277777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45960.227290277777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45960.227290277777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45960.227290277777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45960.227290277777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45960.227290277777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45960.227290277777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45960.227290277777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45960.227290277777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45960.227290277777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45960.227290277777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45960.227290277777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45960.227290277777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45960.227290277777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45960.227290277777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45960.227290277777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45960.227290277777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45960.227290277777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45960.227290277777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45960.227290277777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45960.227290277777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45960.227290277777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45960.227290277777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45960.227290277777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45960.227290277777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45960.227290277777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45960.227290277777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45960.227290277777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45960.227290277777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45960.227290277777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45960.227290277777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45960.227290277777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45960.227290277777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45960.227290277777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45960.227290277777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45960.227290277777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45960.227290277777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45960.227290277777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45960.227290277777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45960.227290277777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45960.227290277777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45960.227290277777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45960.227290277777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45960.227290277777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45960.227290277777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45960.227290277777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45960.227290277777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45960.227290277777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45960.227290277777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45960.227290277777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45960.227290277777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45960.227290277777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45960.227290277777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45960.227290277777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45960.227290277777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45960.227290277777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45960.227290277777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45960.227290277777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45960.227290277777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45960.227290277777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45960.227290277777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45960.227290277777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45960.227290277777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45960.227290277777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45960.227290277777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45960.227290277777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45960.227290277777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45960.227290277777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45960.227290277777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45960.227290277777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45960.227290277777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45960.227290277777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45960.227290277777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45960.227290277777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45960.227290277777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45960.227290277777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45960.227290277777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45960.227290277777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45960.227290277777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45960.227290277777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45960.227290277777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45960.227290277777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45960.227290277777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45960.227290277777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45960.227290277777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45960.227290277777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45960.227290277777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45960.227290277777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45960.227290277777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45960.227290277777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45960.227290277777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45960.227290277777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45960.227290277777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45960.227290277777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45960.227290277777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45960.227290277777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45960.227290277777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45960.227290277777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45960.227290277777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45960.227290277777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45960.227290277777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45960.227290277777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45960.227290277777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45960.227290277777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45960.227290277777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45960.227290277777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45960.227290277777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45960.227290277777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45960.227290277777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45960.227290277777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45960.227290277777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45960.227290277777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45960.227290277777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45960.227290277777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45960.227290277777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45960.227290277777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45960.227290277777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45960.227290277777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45960.227290277777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45960.227290277777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45960.227290277777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45960.227290277777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45960.227290277777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45960.227290277777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45960.227290277777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45960.227290277777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45960.227290277777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45960.227290277777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45960.227290277777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45960.227290277777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45960.227290277777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45960.227290277777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45960.227290277777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45960.227290277777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45960.227290277777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45960.227290277777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45960.227290277777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45960.227290277777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45960.227290277777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45960.227290277777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45960.227290277777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45960.227290277777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45960.227290277777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45960.227290277777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45960.227290277777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45960.227290277777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45960.227290277777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45960.227290277777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45960.227290277777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45960.227290277777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45960.227290277777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45960.227290277777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45960.227290277777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45960.227290277777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45960.227290277777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45960.227290277777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45960.227290277777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45960.227290277777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45960.227290277777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45960.227290277777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45960.227290277777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45960.227290277777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45960.227290277777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45960.227290277777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45960.227290277777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45960.227290277777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45960.227290277777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45960.227290277777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45960.227290277777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45960.227290277777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45960.227290277777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45960.227290277777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45960.227290277777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45960.227290277777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45960.227290277777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45960.227290277777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45960.227290277777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45960.227290277777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45960.227290277777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45960.227290277777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45960.227290277777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45960.227290277777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45960.227290277777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45960.227290277777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45960.227290277777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45960.227290277777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45960.227290277777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45960.227290277777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45960.227290277777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45960.227290277777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45960.227290277777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45960.227290277777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45960.227290277777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45960.227290277777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45960.227290277777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45960.227290277777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45960.227290277777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45960.227290277777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45960.227290277777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45960.227290277777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45960.227290277777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45960.227290277777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45960.227290277777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45960.227290277777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45960.227290277777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45960.227290277777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45960.227290277777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45960.227290277777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45960.227290277777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45960.227290277777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45960.227290277777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45960.227290277777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45960.227290277777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45960.227290277777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45960.227290277777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45960.227290277777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45960.227290277777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45960.227290277777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45960.227290277777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45960.227290277777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45960.227290277777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45960.227290277777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45960.227290277777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45960.227290277777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45960.227290277777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45960.227290277777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45960.227290277777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45960.227290277777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45960.227290277777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45960.227290277777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45960.227290277777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45960.227290277777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45960.227290277777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45960.227290277777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45960.227290277777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45960.227290277777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45960.227290277777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45960.227290277777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45960.227290277777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45960.227290277777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45960.227290277777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45960.227290277777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45960.227290277777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45960.227290277777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45960.227290277777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45960.227290277777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45960.227290277777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45960.227290277777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45960.227290277777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45960.227290277777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45960.227290277777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45960.227290277777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45960.227290277777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45960.227290277777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45960.227290277777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45960.227290277777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45960.227290277777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45960.227290277777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45960.227290277777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45960.227290277777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45960.227290277777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45960.227290277777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45960.227290277777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45960.227290277777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45960.227290277777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45960.227290277777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45960.227290277777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45960.227290277777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45960.227290277777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45960.227290277777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45960.227290277777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45960.227290277777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45960.227290277777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45960.227290277777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45960.227290277777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45960.227290277777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45960.227290277777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45960.227290277777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45960.227290277777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45960.227290277777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45960.227290277777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45960.227290277777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45960.227290277777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45960.227290277777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45960.227290277777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45960.227290277777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45960.227290277777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45960.227290277777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45960.227290277777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45960.227290277777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45960.227290277777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45960.227290277777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45960.227290277777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45960.227290277777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45960.227290277777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45960.227290277777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45960.227290277777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45960.227290277777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45960.227290277777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45960.227290277777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45960.227290277777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45960.227290277777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45960.227290277777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45960.227290277777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45960.227290277777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45960.227290277777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45960.227290277777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45960.227290277777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45960.227290277777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45960.227290277777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45960.227290277777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45960.227290277777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45960.227290277777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45960.227290277777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45960.227290277777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45960.227290277777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45960.227290277777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45960.227290277777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45960.227290277777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45960.227290277777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45960.227290277777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45960.227290277777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45960.227290277777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45960.227290277777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45960.227290277777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45960.227290277777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45960.227290277777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45960.227290277777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45960.227290277777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45960.227290277777</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256.74657268518058</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37295</v>
      </c>
      <c r="E3" s="98" t="s">
        <v>39021</v>
      </c>
      <c r="F3" s="123">
        <v>45959.994444444441</v>
      </c>
      <c r="G3" s="124">
        <f ca="1">IFERROR(NOW()-F3,"")</f>
        <v>0.23284583333588671</v>
      </c>
      <c r="H3" s="123">
        <v>45959.98940972222</v>
      </c>
      <c r="I3" s="119" t="str">
        <f>IFERROR(VLOOKUP(D3,DB!A:F,6,0),"")</f>
        <v>Generator-SG</v>
      </c>
      <c r="J3" s="119" t="str">
        <f>IFERROR(VLOOKUP(D3,DB!A:G,7,0),"")</f>
        <v>Dead</v>
      </c>
      <c r="K3" s="125" t="s">
        <v>39116</v>
      </c>
      <c r="L3" s="121" t="str">
        <f>IFERROR(VLOOKUP(D3,DB!A:I,9,0),"")</f>
        <v>Latis</v>
      </c>
    </row>
    <row r="4" spans="1:16" ht="15" customHeight="1">
      <c r="A4" s="119" t="s">
        <v>39117</v>
      </c>
      <c r="B4" s="119" t="str">
        <f>IFERROR(VLOOKUP(D4,DB!A:K,11,0),"")</f>
        <v>R4</v>
      </c>
      <c r="C4" s="120">
        <v>3</v>
      </c>
      <c r="D4" s="94" t="s">
        <v>35668</v>
      </c>
      <c r="E4" s="98" t="s">
        <v>39021</v>
      </c>
      <c r="F4" s="123">
        <v>45960.165972222225</v>
      </c>
      <c r="G4" s="124">
        <f ca="1">IFERROR(NOW()-F4,"")</f>
        <v>6.131805555196479E-2</v>
      </c>
      <c r="H4" s="123">
        <v>45960.148935185185</v>
      </c>
      <c r="I4" s="119" t="str">
        <f>IFERROR(VLOOKUP(D4,DB!A:F,6,0),"")</f>
        <v>Generator-SG</v>
      </c>
      <c r="J4" s="119" t="str">
        <f>IFERROR(VLOOKUP(D4,DB!A:G,7,0),"")</f>
        <v>Vandalized</v>
      </c>
      <c r="K4" s="125" t="s">
        <v>39118</v>
      </c>
      <c r="L4" s="121" t="str">
        <f>IFERROR(VLOOKUP(D4,DB!A:I,9,0),"")</f>
        <v>Latis</v>
      </c>
    </row>
    <row r="5" spans="1:16" ht="15" customHeight="1">
      <c r="A5" s="119"/>
      <c r="B5" s="119" t="str">
        <f>IFERROR(VLOOKUP(D5,DB!A:K,11,0),"")</f>
        <v/>
      </c>
      <c r="C5" s="120"/>
      <c r="D5" s="94"/>
      <c r="E5" s="98"/>
      <c r="F5" s="123"/>
      <c r="G5" s="124">
        <f ca="1">IFERROR(NOW()-F5,"")</f>
        <v>45960.227290277777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45960.227290277777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45960.227290277777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45960.227290277777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45960.227290277777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45960.227290277777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45960.227290277777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45960.227290277777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45960.227290277777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45960.227290277777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45960.227290277777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45960.227290277777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45960.227290277777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45960.227290277777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45960.227290277777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45960.227290277777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45960.227290277777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45960.227290277777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45960.227290277777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45960.227290277777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45960.227290277777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45960.227290277777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45960.227290277777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45960.227290277777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45960.227290277777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45960.227290277777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45960.227290277777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45960.227290277777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45960.227290277777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45960.227290277777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45960.227290277777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45960.227290277777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45960.227290277777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45960.227290277777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45960.227290277777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45960.227290277777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45960.227290277777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45960.227290277777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45960.227290277777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45960.227290277777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45960.227290277777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45960.227290277777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45960.227290277777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45960.227290277777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45960.227290277777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45960.227290277777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45960.227290277777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45960.227290277777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45960.227290277777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45960.227290277777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45960.227290277777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45960.227290277777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45960.227290277777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45960.227290277777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45960.227290277777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45960.227290277777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45960.227290277777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45960.227290277777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45960.227290277777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45960.227290277777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45960.227290277777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45960.227290277777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45960.227290277777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45960.227290277777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45960.227290277777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45960.227290277777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45960.227290277777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45960.227290277777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45960.227290277777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45960.227290277777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45960.227290277777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45960.227290277777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45960.227290277777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45960.227290277777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45960.227290277777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45960.227290277777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45960.227290277777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45960.227290277777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45960.227290277777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45960.227290277777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45960.227290277777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45960.227290277777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45960.227290277777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45960.227290277777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45960.227290277777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45960.227290277777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45960.227290277777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45960.227290277777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45960.227290277777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45960.227290277777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45960.227290277777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45960.227290277777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45960.227290277777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45960.227290277777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45960.227290277777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45960.227290277777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45960.227290277777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45960.227290277777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45960.227290277777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45960.227290277777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45960.227290277777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45960.227290277777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45960.227290277777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45960.227290277777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45960.227290277777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45960.227290277777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45960.227290277777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45960.227290277777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45960.227290277777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45960.227290277777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45960.227290277777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45960.227290277777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45960.227290277777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45960.227290277777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45960.227290277777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45960.227290277777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45960.227290277777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45960.227290277777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45960.227290277777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45960.227290277777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45960.227290277777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45960.227290277777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45960.227290277777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45960.227290277777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45960.227290277777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45960.227290277777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45960.227290277777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45960.227290277777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45960.227290277777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45960.227290277777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45960.227290277777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45960.227290277777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45960.227290277777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45960.227290277777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45960.227290277777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45960.227290277777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45960.227290277777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45960.227290277777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45960.227290277777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45960.227290277777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45960.227290277777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45960.227290277777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45960.227290277777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45960.227290277777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45960.227290277777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45960.227290277777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45960.227290277777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45960.227290277777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45960.227290277777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45960.227290277777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45960.227290277777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45960.227290277777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45960.227290277777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45960.227290277777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45960.227290277777</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45960.227290277777</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tabSelected="1" workbookViewId="0">
      <selection activeCell="K16" sqref="K1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68.395230092588463</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39104</v>
      </c>
      <c r="F3" s="38">
        <v>45926.188877314817</v>
      </c>
      <c r="G3" s="144">
        <f t="shared" ref="G3" ca="1" si="0">IFERROR(NOW()-F3,"")</f>
        <v>34.038412962960138</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39104</v>
      </c>
      <c r="F4" s="153">
        <v>45948.661111111112</v>
      </c>
      <c r="G4" s="154">
        <f ca="1">IFERROR(NOW()-F4,"")</f>
        <v>11.566179166664369</v>
      </c>
      <c r="H4" s="153">
        <v>45948.661111111112</v>
      </c>
      <c r="I4" s="152" t="str">
        <f>IFERROR(VLOOKUP(D4,DB!A:F,6,0),"")</f>
        <v>SCECO</v>
      </c>
      <c r="J4" s="152" t="str">
        <f>IFERROR(VLOOKUP(D4,DB!A:G,7,0),"")</f>
        <v>Dead</v>
      </c>
      <c r="K4" s="152" t="s">
        <v>39124</v>
      </c>
      <c r="L4" s="152" t="str">
        <f>IFERROR(VLOOKUP(D4,DB!A:I,9,0),"")</f>
        <v>Latis</v>
      </c>
    </row>
    <row r="5" spans="1:13" s="117" customFormat="1" ht="15">
      <c r="A5" s="152" t="s">
        <v>39125</v>
      </c>
      <c r="B5" s="152" t="str">
        <f>IFERROR(VLOOKUP(D5,DB!A:K,11,0),"")</f>
        <v>R5</v>
      </c>
      <c r="C5" s="152">
        <v>1</v>
      </c>
      <c r="D5" s="152" t="s">
        <v>34258</v>
      </c>
      <c r="E5" s="152" t="s">
        <v>39021</v>
      </c>
      <c r="F5" s="153">
        <v>45960.192118055558</v>
      </c>
      <c r="G5" s="154">
        <f ca="1">IFERROR(NOW()-F5,"")</f>
        <v>3.5172222218534444E-2</v>
      </c>
      <c r="H5" s="153">
        <v>45960.173530092594</v>
      </c>
      <c r="I5" s="152" t="str">
        <f>IFERROR(VLOOKUP(D5,DB!A:F,6,0),"")</f>
        <v>Generator-SG</v>
      </c>
      <c r="J5" s="152" t="str">
        <f>IFERROR(VLOOKUP(D5,DB!A:G,7,0),"")</f>
        <v>Weak</v>
      </c>
      <c r="K5" s="152" t="s">
        <v>39126</v>
      </c>
      <c r="L5" s="152" t="str">
        <f>IFERROR(VLOOKUP(D5,DB!A:I,9,0),"")</f>
        <v>Latis</v>
      </c>
    </row>
    <row r="6" spans="1:13" ht="15">
      <c r="A6" s="152"/>
      <c r="B6" s="152" t="str">
        <f>IFERROR(VLOOKUP(D6,DB!A:K,11,0),"")</f>
        <v/>
      </c>
      <c r="C6" s="152"/>
      <c r="D6" s="152"/>
      <c r="E6" s="152"/>
      <c r="F6" s="153"/>
      <c r="G6" s="154">
        <f ca="1">IFERROR(NOW()-F6,"")</f>
        <v>45960.227290277777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45960.227290277777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45960.227290277777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45960.227290277777</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45960.227290277777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45960.227290277777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45960.227290277777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45960.227290277777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45960.227290277777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45960.227290277777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45960.227290277777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45960.227290277777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45960.227290277777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45960.227290277777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45960.227290277777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45960.227290277777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45960.227290277777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45960.227290277777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45960.227290277777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45960.227290277777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45960.227290277777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45960.227290277777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45960.227290277777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45960.227290277777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45960.227290277777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45960.227290277777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45960.227290277777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45960.227290277777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45960.227290277777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45960.227290277777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45960.227290277777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45960.227290277777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45960.227290277777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45960.227290277777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45960.227290277777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45960.227290277777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45960.227290277777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45960.227290277777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45960.227290277777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45960.227290277777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45960.227290277777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45960.227290277777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45960.227290277777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45960.227290277777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45960.227290277777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45960.227290277777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45960.227290277777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45960.227290277777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45960.227290277777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45960.227290277777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45960.227290277777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45960.227290277777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45960.227290277777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45960.227290277777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45960.227290277777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45960.227290277777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45960.227290277777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45960.227290277777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45960.227290277777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45960.227290277777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45960.227290277777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45960.227290277777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45960.227290277777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45960.227290277777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45960.227290277777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45960.227290277777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45960.227290277777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45960.227290277777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45960.227290277777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45960.227290277777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45960.227290277777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45960.227290277777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45960.227290277777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45960.227290277777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45960.227290277777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45960.227290277777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45960.227290277777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45960.227290277777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45960.227290277777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45960.227290277777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45960.227290277777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45960.227290277777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45960.227290277777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45960.227290277777</v>
      </c>
      <c r="H89" s="153"/>
      <c r="I89" s="152" t="str">
        <f>IFERROR(VLOOKUP(D89,DB!A:F,6,0),"")</f>
        <v/>
      </c>
      <c r="J89" s="152" t="str">
        <f>IFERROR(VLOOKUP(D89,DB!A:G,7,0),"")</f>
        <v/>
      </c>
      <c r="K89" s="152"/>
      <c r="L89" s="152" t="str">
        <f>IFERROR(VLOOKUP(D89,DB!A:I,9,0),"")</f>
        <v/>
      </c>
    </row>
    <row r="90" spans="1:12" ht="15">
      <c r="A90" s="158"/>
      <c r="B90" s="158" t="str">
        <f>IFERROR(VLOOKUP(D90,DB!A:K,11,0),"")</f>
        <v/>
      </c>
      <c r="C90" s="158"/>
      <c r="D90" s="158"/>
      <c r="E90" s="158"/>
      <c r="F90" s="159"/>
      <c r="G90" s="160">
        <f ca="1">IFERROR(NOW()-F90,"")</f>
        <v>45960.227290277777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45960.227290277777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45960.227290277777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45960.227290277777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45960.227290277777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45960.227290277777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45960.227290277777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45960.227290277777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45960.227290277777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45960.227290277777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45960.227290277777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45960.227290277777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45960.227290277777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45960.227290277777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45960.227290277777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45960.227290277777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45960.227290277777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45960.227290277777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45960.227290277777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45960.227290277777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45960.227290277777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45960.227290277777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45960.227290277777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45960.227290277777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45960.227290277777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45960.227290277777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45960.227290277777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45960.227290277777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45960.227290277777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45960.227290277777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45960.227290277777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45960.227290277777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45960.227290277777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45960.227290277777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45960.227290277777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45960.227290277777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45960.227290277777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45960.227290277777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45960.227290277777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45960.227290277777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45960.227290277777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45960.227290277777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45960.227290277777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45960.227290277777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45960.227290277777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45960.227290277777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45960.227290277777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45960.227290277777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45960.227290277777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45960.227290277777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45960.227290277777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45960.227290277777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45960.227290277777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45960.227290277777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45960.227290277777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45960.227290277777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45960.227290277777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45960.227290277777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45960.227290277777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45960.227290277777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45960.227290277777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45960.227290277777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45960.227290277777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45960.227290277777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45960.227290277777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45960.227290277777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45960.227290277777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45960.227290277777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45960.227290277777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45960.227290277777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45960.227290277777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45960.227290277777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45960.227290277777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45960.227290277777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45960.227290277777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45960.227290277777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45960.227290277777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45960.227290277777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45960.227290277777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45960.227290277777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45960.227290277777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45960.227290277777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45960.227290277777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45960.227290277777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45960.227290277777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45960.227290277777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45960.227290277777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45960.227290277777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45960.227290277777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45960.227290277777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45960.227290277777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45960.227290277777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45960.227290277777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45960.227290277777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45960.227290277777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45960.227290277777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45960.227290277777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45960.227290277777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45960.227290277777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45960.227290277777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45960.227290277777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45960.227290277777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45960.227290277777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45960.227290277777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45960.227290277777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45960.227290277777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45960.227290277777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45960.227290277777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45960.227290277777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45960.227290277777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45960.227290277777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45960.227290277777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45960.227290277777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45960.227290277777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45960.227290277777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45960.227290277777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45960.227290277777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45960.227290277777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45960.227290277777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45960.227290277777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45960.227290277777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45960.227290277777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45960.227290277777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45960.227290277777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45960.227290277777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45960.227290277777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45960.227290277777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45960.227290277777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45960.227290277777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45960.227290277777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45960.227290277777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45960.227290277777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45960.227290277777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45960.227290277777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45960.227290277777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45960.227290277777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45960.227290277777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45960.227290277777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45960.227290277777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45960.227290277777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45960.227290277777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45960.227290277777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45960.227290277777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45960.227290277777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45960.227290277777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45960.227290277777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45960.227290277777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45960.227290277777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45960.227290277777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45960.227290277777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45960.227290277777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45960.227290277777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45960.227290277777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45960.227290277777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45960.227290277777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45960.227290277777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45960.227290277777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45960.227290277777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45960.227290277777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45960.227290277777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45960.227290277777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45960.227290277777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45960.227290277777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45960.227290277777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45960.227290277777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45960.227290277777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45960.227290277777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45960.227290277777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45960.227290277777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45960.227290277777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45960.227290277777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45960.227290277777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45960.227290277777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45960.227290277777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45960.227290277777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45960.227290277777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45960.227290277777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45960.227290277777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45960.227290277777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45960.227290277777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45960.227290277777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45960.227290277777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45960.227290277777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45960.227290277777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45960.227290277777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45960.227290277777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45960.227290277777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45960.227290277777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45960.227290277777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45960.227290277777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45960.227290277777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45960.227290277777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45960.227290277777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45960.227290277777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45960.227290277777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45960.227290277777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45960.227290277777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45960.227290277777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45960.227290277777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45960.227290277777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45960.227290277777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45960.227290277777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45960.227290277777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45960.227290277777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45960.227290277777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45960.227290277777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45960.227290277777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45960.227290277777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45960.227290277777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45960.227290277777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45960.227290277777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45960.227290277777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45960.227290277777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45960.227290277777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45960.227290277777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45960.227290277777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45960.227290277777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45960.227290277777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45960.227290277777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45960.227290277777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45960.227290277777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45960.227290277777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45960.227290277777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45960.227290277777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45960.227290277777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45960.227290277777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45960.227290277777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45960.227290277777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45960.227290277777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45960.227290277777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45960.227290277777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45960.227290277777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45960.227290277777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45960.227290277777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45960.227290277777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45960.227290277777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45960.227290277777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45960.227290277777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45960.227290277777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45960.227290277777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45960.227290277777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45960.227290277777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45960.227290277777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45960.227290277777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45960.227290277777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45960.227290277777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45960.227290277777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45960.227290277777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45960.227290277777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45960.227290277777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45960.227290277777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45960.227290277777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45960.227290277777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45960.227290277777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45960.227290277777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45960.227290277777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45960.227290277777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45960.227290277777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45960.227290277777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45960.227290277777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45960.227290277777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45960.227290277777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45960.227290277777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45960.227290277777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45960.227290277777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45960.227290277777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45960.227290277777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45960.227290277777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45960.227290277777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45960.227290277777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45960.227290277777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45960.227290277777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45960.227290277777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45960.227290277777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45960.227290277777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45960.227290277777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45960.227290277777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45960.227290277777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45960.227290277777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45960.227290277777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45960.227290277777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45960.227290277777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45960.227290277777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45960.227290277777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45960.227290277777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45960.227290277777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45960.227290277777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45960.227290277777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45960.227290277777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45960.227290277777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45960.227290277777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45960.227290277777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45960.227290277777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45960.227290277777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45960.227290277777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45960.227290277777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45960.227290277777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45960.227290277777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45960.227290277777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45960.227290277777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45960.227290277777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45960.227290277777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45960.227290277777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45960.227290277777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45960.227290277777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45960.227290277777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45960.227290277777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45960.227290277777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45960.227290277777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45960.227290277777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45960.227290277777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45960.227290277777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45960.227290277777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45960.227290277777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45960.227290277777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45960.227290277777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45960.227290277777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45960.227290277777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45960.227290277777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45960.227290277777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45960.227290277777</v>
      </c>
      <c r="H410" s="159"/>
      <c r="I410" s="158" t="str">
        <f>IFERROR(VLOOKUP(D410,DB!A:F,6,0),"")</f>
        <v/>
      </c>
      <c r="J410" s="158" t="str">
        <f>IFERROR(VLOOKUP(D410,DB!A:G,7,0),"")</f>
        <v/>
      </c>
      <c r="K410" s="158"/>
      <c r="L410" s="158" t="str">
        <f>IFERROR(VLOOKUP(D410,DB!A:I,9,0),"")</f>
        <v/>
      </c>
    </row>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20" ht="15"/>
    <row r="521" ht="15"/>
    <row r="523" ht="15"/>
    <row r="524" ht="15"/>
    <row r="525" ht="15"/>
    <row r="526" ht="15"/>
    <row r="528" ht="15"/>
    <row r="529" ht="15"/>
    <row r="536" ht="15"/>
    <row r="537" ht="15"/>
    <row r="538" ht="15"/>
    <row r="539" ht="15"/>
    <row r="540" ht="15"/>
    <row r="541" ht="15"/>
    <row r="544" ht="15"/>
    <row r="545" ht="15"/>
    <row r="546" ht="15"/>
    <row r="547" ht="15"/>
    <row r="548" ht="15"/>
    <row r="549" ht="15"/>
    <row r="550" ht="15"/>
    <row r="551" ht="15"/>
    <row r="552" ht="15"/>
    <row r="553" ht="15"/>
    <row r="554" ht="15"/>
    <row r="555"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1" ht="15"/>
    <row r="612" ht="15"/>
    <row r="649" ht="15"/>
    <row r="650" ht="15"/>
    <row r="651" ht="15"/>
    <row r="652" ht="15"/>
    <row r="653" ht="15"/>
    <row r="654" ht="15"/>
    <row r="655" ht="15"/>
    <row r="656" ht="15"/>
    <row r="657" ht="15"/>
    <row r="658"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9" ht="15"/>
    <row r="740" ht="15"/>
    <row r="741" ht="15"/>
    <row r="743" ht="15"/>
    <row r="744"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7" ht="15"/>
    <row r="778" ht="15"/>
    <row r="948" ht="15"/>
    <row r="949" ht="15"/>
    <row r="950" ht="15"/>
    <row r="951" ht="15"/>
    <row r="952" ht="15"/>
    <row r="953" ht="15"/>
    <row r="959" ht="15"/>
    <row r="960" ht="15"/>
    <row r="961" ht="15"/>
    <row r="962" ht="15"/>
    <row r="963" ht="15"/>
    <row r="964" ht="15"/>
    <row r="965"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6" ht="15"/>
    <row r="1017" ht="15"/>
    <row r="1023" ht="15"/>
    <row r="1024" ht="15"/>
    <row r="1026" ht="15"/>
    <row r="1027" ht="15"/>
    <row r="1028" ht="15"/>
    <row r="1029" ht="15"/>
    <row r="1030" ht="15"/>
    <row r="1031" ht="15"/>
    <row r="1032" ht="15"/>
    <row r="1034" ht="15"/>
    <row r="1035" ht="15"/>
    <row r="1036"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5" ht="15"/>
    <row r="1106" ht="15"/>
    <row r="1107" ht="15"/>
    <row r="1108" ht="15"/>
    <row r="1109" ht="15"/>
    <row r="1110" ht="15"/>
    <row r="1111"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1"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71" ht="15"/>
    <row r="1172" ht="15"/>
    <row r="1175" ht="15"/>
    <row r="1176" ht="15"/>
    <row r="1177" ht="15"/>
    <row r="1178" ht="15"/>
    <row r="1179" ht="15"/>
    <row r="1180" ht="15"/>
    <row r="1181" ht="15"/>
    <row r="1182" ht="15"/>
    <row r="1185" ht="15"/>
    <row r="1186" ht="15"/>
    <row r="1187" ht="15"/>
    <row r="1188" ht="15"/>
    <row r="1189" ht="15"/>
    <row r="1190" ht="15"/>
    <row r="1191" ht="15"/>
    <row r="1192" ht="15"/>
    <row r="1193" ht="15"/>
    <row r="1194" ht="15"/>
    <row r="1195" ht="15"/>
    <row r="1196" ht="15"/>
    <row r="1198" ht="15"/>
    <row r="1199" ht="15"/>
    <row r="1200" ht="15"/>
    <row r="1203" ht="15"/>
    <row r="1205" ht="15"/>
    <row r="1207" ht="15"/>
    <row r="1210" ht="15"/>
    <row r="1211" ht="15"/>
    <row r="1212" ht="15"/>
    <row r="1214" ht="15"/>
    <row r="1216" ht="15"/>
    <row r="1217" ht="15"/>
    <row r="1218" ht="15"/>
    <row r="1219" ht="15"/>
    <row r="1220" ht="15"/>
    <row r="1222" ht="15"/>
    <row r="1223" ht="15"/>
    <row r="1224" ht="15"/>
    <row r="1225" ht="15"/>
    <row r="1227" ht="15"/>
    <row r="1229" ht="15"/>
    <row r="1230" ht="15"/>
    <row r="1232" ht="15"/>
    <row r="1233" ht="15"/>
    <row r="1234" ht="15"/>
    <row r="1235" ht="15"/>
    <row r="1237" ht="15"/>
    <row r="1239" ht="15"/>
    <row r="1240" ht="15"/>
    <row r="1241" ht="15"/>
    <row r="1242" ht="15"/>
    <row r="1244" ht="15"/>
    <row r="1245" ht="15"/>
    <row r="1246" ht="15"/>
    <row r="1247" ht="15"/>
    <row r="1248" ht="15"/>
    <row r="1249" ht="15"/>
    <row r="1250" ht="15"/>
    <row r="1253" ht="15"/>
    <row r="1255" ht="15"/>
    <row r="1256" ht="15"/>
    <row r="1257" ht="15"/>
    <row r="1258" ht="15"/>
    <row r="1259" ht="15"/>
    <row r="1260" ht="15"/>
    <row r="1261" ht="15"/>
    <row r="1262" ht="15"/>
    <row r="1265" ht="15"/>
    <row r="1266" ht="15"/>
    <row r="1268" ht="15"/>
    <row r="1270" ht="15"/>
    <row r="1271" ht="15"/>
    <row r="1272" ht="15"/>
    <row r="1273" ht="15"/>
    <row r="1274" ht="15"/>
    <row r="1278" ht="15"/>
    <row r="1279" ht="15"/>
    <row r="1281" ht="15"/>
    <row r="1282" ht="15"/>
    <row r="1285" ht="15"/>
    <row r="1286" ht="15"/>
    <row r="1290" ht="15"/>
    <row r="1297" ht="15"/>
  </sheetData>
  <dataValidations count="2">
    <dataValidation allowBlank="1" showInputMessage="1" showErrorMessage="1" sqref="E1" xr:uid="{920C6338-E771-4DAE-8C89-92A9093EA4DE}"/>
    <dataValidation type="list" allowBlank="1" showInputMessage="1" showErrorMessage="1" sqref="E2:E41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c r="E2" s="106"/>
      <c r="F2" s="107"/>
      <c r="G2" s="77">
        <f ca="1">IFERROR(NOW()-F2,"-")</f>
        <v>45960.227290277777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1"/>
      <c r="E3" s="106"/>
      <c r="F3" s="107"/>
      <c r="G3" s="77">
        <f ca="1">IFERROR(NOW()-F3,"-")</f>
        <v>45960.227290277777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45960.227290277777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45960.227290277777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45960.227290277777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45960.227290277777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45960.227290277777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45960.227290277777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45960.227290277777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45960.227290277777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45960.227290277777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45960.227290277777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45960.227290277777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45960.227290277777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45960.227290277777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45960.227290277777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45960.227290277777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45960.227290277777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45960.227290277777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45960.227290277777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45960.227290277777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45960.227290277777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45960.227290277777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45960.227290277777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45960.227290277777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45960.227290277777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45960.227290277777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45960.227290277777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45960.227290277777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45960.227290277777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45960.227290277777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45960.227290277777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45960.227290277777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45960.227290277777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45960.227290277777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45960.227290277777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45960.227290277777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45960.227290277777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45960.227290277777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45960.227290277777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45960.227290277777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45960.227290277777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45960.227290277777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45960.227290277777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45960.227290277777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45960.227290277777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45960.227290277777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45960.227290277777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45960.227290277777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45960.227290277777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45960.227290277777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45960.227290277777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45960.227290277777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45960.227290277777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45960.227290277777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45960.227290277777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45960.227290277777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45960.227290277777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45960.227290277777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45960.227290277777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45960.227290277777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45960.227290277777</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2025-10-30T02:29:20Z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